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https://wessexlmc.sharepoint.com/sites/WessexLMCs/Churchill Office (Sharepoint)/1. Staff Folders/Helene Clark/Desktop/"/>
    </mc:Choice>
  </mc:AlternateContent>
  <xr:revisionPtr revIDLastSave="0" documentId="8_{7DE9E501-C231-4BB9-B62E-AA918500D1FB}" xr6:coauthVersionLast="47" xr6:coauthVersionMax="47" xr10:uidLastSave="{00000000-0000-0000-0000-000000000000}"/>
  <bookViews>
    <workbookView xWindow="22932" yWindow="1212" windowWidth="23256" windowHeight="12576" xr2:uid="{00000000-000D-0000-FFFF-FFFF00000000}"/>
  </bookViews>
  <sheets>
    <sheet name="Assessment Tool User Guide" sheetId="10" r:id="rId1"/>
    <sheet name="Practice Screening Tool" sheetId="5" r:id="rId2"/>
    <sheet name="Workforce" sheetId="9" r:id="rId3"/>
    <sheet name=" Staff DOB" sheetId="12" r:id="rId4"/>
    <sheet name="Dropdowns" sheetId="8" state="hidden" r:id="rId5"/>
  </sheets>
  <definedNames>
    <definedName name="Aqua" localSheetId="4">Dropdowns!$A$33:$B$37</definedName>
    <definedName name="Aqua">#REF!</definedName>
    <definedName name="CQC" localSheetId="4">Dropdowns!$A$41:$B$44</definedName>
    <definedName name="CQC">#REF!</definedName>
    <definedName name="Green" localSheetId="4">Dropdowns!$A$15:$B$19</definedName>
    <definedName name="Green">#REF!</definedName>
    <definedName name="Grey" localSheetId="4">Dropdowns!$J$27:$K$31</definedName>
    <definedName name="Grey">#REF!</definedName>
    <definedName name="lilac" localSheetId="4">Dropdowns!$J$49:$K$53</definedName>
    <definedName name="lilac">#REF!</definedName>
    <definedName name="Lime" localSheetId="4">Dropdowns!$J$33:$K$37</definedName>
    <definedName name="Lime">#REF!</definedName>
    <definedName name="orange" localSheetId="4">Dropdowns!$J$1:$K$5</definedName>
    <definedName name="orange">#REF!</definedName>
    <definedName name="Pale_Blue" localSheetId="4">Dropdowns!$A$21:$B$25</definedName>
    <definedName name="Pale_Blue">#REF!</definedName>
    <definedName name="palepink" localSheetId="4">Dropdowns!$A$47:$B$48</definedName>
    <definedName name="palepink">#REF!</definedName>
    <definedName name="Pink" localSheetId="4">Dropdowns!$A$27:$B$31</definedName>
    <definedName name="Pink">#REF!</definedName>
    <definedName name="Purple" localSheetId="4">Dropdowns!$J$21:$K$25</definedName>
    <definedName name="Purple">#REF!</definedName>
    <definedName name="Red" localSheetId="4">Dropdowns!$J$15:$K$19</definedName>
    <definedName name="Red">#REF!</definedName>
    <definedName name="Royal_Blue" localSheetId="4">Dropdowns!$J$9:$K$13</definedName>
    <definedName name="Royal_Blue">#REF!</definedName>
    <definedName name="score_1" localSheetId="4">Dropdowns!$A$1:$B$5</definedName>
    <definedName name="score_1">#REF!</definedName>
    <definedName name="Yellow" localSheetId="4">Dropdowns!$A$9:$B$13</definedName>
    <definedName name="Yellow">#REF!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6" i="9" l="1"/>
  <c r="I246" i="9" s="1"/>
  <c r="J246" i="9" s="1"/>
  <c r="K246" i="9"/>
  <c r="N246" i="9"/>
  <c r="H247" i="9"/>
  <c r="I247" i="9"/>
  <c r="J247" i="9"/>
  <c r="K247" i="9"/>
  <c r="L247" i="9" s="1"/>
  <c r="M247" i="9" s="1"/>
  <c r="N247" i="9"/>
  <c r="O247" i="9" s="1"/>
  <c r="P247" i="9" s="1"/>
  <c r="H248" i="9"/>
  <c r="I248" i="9"/>
  <c r="J248" i="9" s="1"/>
  <c r="L248" i="9" s="1"/>
  <c r="M248" i="9" s="1"/>
  <c r="K248" i="9"/>
  <c r="N248" i="9"/>
  <c r="O248" i="9" s="1"/>
  <c r="P248" i="9" s="1"/>
  <c r="H249" i="9"/>
  <c r="I249" i="9" s="1"/>
  <c r="J249" i="9" s="1"/>
  <c r="L249" i="9" s="1"/>
  <c r="M249" i="9" s="1"/>
  <c r="O249" i="9" s="1"/>
  <c r="P249" i="9" s="1"/>
  <c r="K249" i="9"/>
  <c r="N249" i="9"/>
  <c r="H250" i="9"/>
  <c r="I250" i="9" s="1"/>
  <c r="J250" i="9" s="1"/>
  <c r="K250" i="9"/>
  <c r="L250" i="9" s="1"/>
  <c r="M250" i="9" s="1"/>
  <c r="O250" i="9" s="1"/>
  <c r="P250" i="9" s="1"/>
  <c r="N250" i="9"/>
  <c r="H251" i="9"/>
  <c r="I251" i="9"/>
  <c r="J251" i="9"/>
  <c r="K251" i="9"/>
  <c r="L251" i="9" s="1"/>
  <c r="M251" i="9" s="1"/>
  <c r="N251" i="9"/>
  <c r="O251" i="9" s="1"/>
  <c r="P251" i="9" s="1"/>
  <c r="H252" i="9"/>
  <c r="I252" i="9"/>
  <c r="J252" i="9" s="1"/>
  <c r="L252" i="9" s="1"/>
  <c r="M252" i="9" s="1"/>
  <c r="K252" i="9"/>
  <c r="N252" i="9"/>
  <c r="H253" i="9"/>
  <c r="I253" i="9" s="1"/>
  <c r="J253" i="9" s="1"/>
  <c r="L253" i="9" s="1"/>
  <c r="M253" i="9" s="1"/>
  <c r="O253" i="9" s="1"/>
  <c r="P253" i="9" s="1"/>
  <c r="K253" i="9"/>
  <c r="N253" i="9"/>
  <c r="H217" i="9"/>
  <c r="I217" i="9" s="1"/>
  <c r="J217" i="9" s="1"/>
  <c r="K217" i="9"/>
  <c r="N217" i="9"/>
  <c r="H218" i="9"/>
  <c r="I218" i="9" s="1"/>
  <c r="J218" i="9" s="1"/>
  <c r="L218" i="9" s="1"/>
  <c r="M218" i="9" s="1"/>
  <c r="K218" i="9"/>
  <c r="N218" i="9"/>
  <c r="H219" i="9"/>
  <c r="I219" i="9" s="1"/>
  <c r="J219" i="9" s="1"/>
  <c r="K219" i="9"/>
  <c r="N219" i="9"/>
  <c r="H209" i="9"/>
  <c r="I209" i="9" s="1"/>
  <c r="J209" i="9" s="1"/>
  <c r="H210" i="9"/>
  <c r="I210" i="9" s="1"/>
  <c r="J210" i="9" s="1"/>
  <c r="K210" i="9"/>
  <c r="N210" i="9"/>
  <c r="H211" i="9"/>
  <c r="I211" i="9" s="1"/>
  <c r="J211" i="9" s="1"/>
  <c r="K211" i="9"/>
  <c r="N211" i="9"/>
  <c r="H212" i="9"/>
  <c r="I212" i="9" s="1"/>
  <c r="J212" i="9" s="1"/>
  <c r="K212" i="9"/>
  <c r="N212" i="9"/>
  <c r="H203" i="9"/>
  <c r="I203" i="9" s="1"/>
  <c r="J203" i="9" s="1"/>
  <c r="K203" i="9"/>
  <c r="N203" i="9"/>
  <c r="H204" i="9"/>
  <c r="I204" i="9" s="1"/>
  <c r="J204" i="9" s="1"/>
  <c r="K204" i="9"/>
  <c r="N204" i="9"/>
  <c r="H205" i="9"/>
  <c r="I205" i="9" s="1"/>
  <c r="J205" i="9" s="1"/>
  <c r="K205" i="9"/>
  <c r="N205" i="9"/>
  <c r="H196" i="9"/>
  <c r="I196" i="9" s="1"/>
  <c r="J196" i="9" s="1"/>
  <c r="K196" i="9"/>
  <c r="N196" i="9"/>
  <c r="H197" i="9"/>
  <c r="I197" i="9" s="1"/>
  <c r="J197" i="9" s="1"/>
  <c r="K197" i="9"/>
  <c r="N197" i="9"/>
  <c r="H198" i="9"/>
  <c r="I198" i="9" s="1"/>
  <c r="J198" i="9" s="1"/>
  <c r="K198" i="9"/>
  <c r="N198" i="9"/>
  <c r="H189" i="9"/>
  <c r="I189" i="9" s="1"/>
  <c r="J189" i="9" s="1"/>
  <c r="K189" i="9"/>
  <c r="N189" i="9"/>
  <c r="H190" i="9"/>
  <c r="I190" i="9" s="1"/>
  <c r="J190" i="9" s="1"/>
  <c r="K190" i="9"/>
  <c r="N190" i="9"/>
  <c r="H191" i="9"/>
  <c r="I191" i="9" s="1"/>
  <c r="J191" i="9" s="1"/>
  <c r="K191" i="9"/>
  <c r="N191" i="9"/>
  <c r="K182" i="9"/>
  <c r="N182" i="9"/>
  <c r="K183" i="9"/>
  <c r="N183" i="9"/>
  <c r="K184" i="9"/>
  <c r="N184" i="9"/>
  <c r="H182" i="9"/>
  <c r="I182" i="9" s="1"/>
  <c r="J182" i="9" s="1"/>
  <c r="H183" i="9"/>
  <c r="I183" i="9" s="1"/>
  <c r="J183" i="9" s="1"/>
  <c r="H184" i="9"/>
  <c r="I184" i="9" s="1"/>
  <c r="J184" i="9" s="1"/>
  <c r="H175" i="9"/>
  <c r="I175" i="9" s="1"/>
  <c r="J175" i="9" s="1"/>
  <c r="K175" i="9"/>
  <c r="N175" i="9"/>
  <c r="H176" i="9"/>
  <c r="I176" i="9" s="1"/>
  <c r="J176" i="9" s="1"/>
  <c r="K176" i="9"/>
  <c r="N176" i="9"/>
  <c r="H177" i="9"/>
  <c r="I177" i="9" s="1"/>
  <c r="J177" i="9" s="1"/>
  <c r="K177" i="9"/>
  <c r="N177" i="9"/>
  <c r="H168" i="9"/>
  <c r="I168" i="9" s="1"/>
  <c r="J168" i="9" s="1"/>
  <c r="K168" i="9"/>
  <c r="N168" i="9"/>
  <c r="H169" i="9"/>
  <c r="I169" i="9" s="1"/>
  <c r="J169" i="9" s="1"/>
  <c r="K169" i="9"/>
  <c r="N169" i="9"/>
  <c r="H170" i="9"/>
  <c r="I170" i="9" s="1"/>
  <c r="J170" i="9" s="1"/>
  <c r="K170" i="9"/>
  <c r="N170" i="9"/>
  <c r="H161" i="9"/>
  <c r="I161" i="9" s="1"/>
  <c r="J161" i="9" s="1"/>
  <c r="K161" i="9"/>
  <c r="N161" i="9"/>
  <c r="H162" i="9"/>
  <c r="I162" i="9" s="1"/>
  <c r="J162" i="9" s="1"/>
  <c r="K162" i="9"/>
  <c r="N162" i="9"/>
  <c r="H163" i="9"/>
  <c r="I163" i="9" s="1"/>
  <c r="J163" i="9" s="1"/>
  <c r="K163" i="9"/>
  <c r="N163" i="9"/>
  <c r="H154" i="9"/>
  <c r="I154" i="9" s="1"/>
  <c r="J154" i="9" s="1"/>
  <c r="K154" i="9"/>
  <c r="N154" i="9"/>
  <c r="H155" i="9"/>
  <c r="I155" i="9" s="1"/>
  <c r="J155" i="9" s="1"/>
  <c r="K155" i="9"/>
  <c r="N155" i="9"/>
  <c r="H156" i="9"/>
  <c r="I156" i="9" s="1"/>
  <c r="J156" i="9" s="1"/>
  <c r="K156" i="9"/>
  <c r="N156" i="9"/>
  <c r="H147" i="9"/>
  <c r="I147" i="9" s="1"/>
  <c r="J147" i="9" s="1"/>
  <c r="K147" i="9"/>
  <c r="N147" i="9"/>
  <c r="H148" i="9"/>
  <c r="I148" i="9" s="1"/>
  <c r="J148" i="9" s="1"/>
  <c r="K148" i="9"/>
  <c r="N148" i="9"/>
  <c r="H149" i="9"/>
  <c r="I149" i="9" s="1"/>
  <c r="J149" i="9" s="1"/>
  <c r="K149" i="9"/>
  <c r="N149" i="9"/>
  <c r="H140" i="9"/>
  <c r="I140" i="9" s="1"/>
  <c r="J140" i="9" s="1"/>
  <c r="K140" i="9"/>
  <c r="N140" i="9"/>
  <c r="H141" i="9"/>
  <c r="I141" i="9" s="1"/>
  <c r="J141" i="9" s="1"/>
  <c r="K141" i="9"/>
  <c r="N141" i="9"/>
  <c r="H142" i="9"/>
  <c r="I142" i="9" s="1"/>
  <c r="J142" i="9" s="1"/>
  <c r="K142" i="9"/>
  <c r="N142" i="9"/>
  <c r="H133" i="9"/>
  <c r="I133" i="9" s="1"/>
  <c r="J133" i="9" s="1"/>
  <c r="K133" i="9"/>
  <c r="N133" i="9"/>
  <c r="H134" i="9"/>
  <c r="I134" i="9" s="1"/>
  <c r="J134" i="9" s="1"/>
  <c r="K134" i="9"/>
  <c r="N134" i="9"/>
  <c r="H135" i="9"/>
  <c r="I135" i="9" s="1"/>
  <c r="J135" i="9" s="1"/>
  <c r="K135" i="9"/>
  <c r="N135" i="9"/>
  <c r="K126" i="9"/>
  <c r="N126" i="9"/>
  <c r="K127" i="9"/>
  <c r="N127" i="9"/>
  <c r="K128" i="9"/>
  <c r="N128" i="9"/>
  <c r="H126" i="9"/>
  <c r="I126" i="9" s="1"/>
  <c r="J126" i="9" s="1"/>
  <c r="H127" i="9"/>
  <c r="I127" i="9" s="1"/>
  <c r="J127" i="9" s="1"/>
  <c r="H128" i="9"/>
  <c r="I128" i="9" s="1"/>
  <c r="J128" i="9" s="1"/>
  <c r="J110" i="5"/>
  <c r="J111" i="5"/>
  <c r="J69" i="5"/>
  <c r="G241" i="9"/>
  <c r="F55" i="5" s="1"/>
  <c r="G238" i="9"/>
  <c r="F54" i="5" s="1"/>
  <c r="H239" i="9"/>
  <c r="I239" i="9" s="1"/>
  <c r="J239" i="9" s="1"/>
  <c r="K239" i="9"/>
  <c r="N239" i="9"/>
  <c r="H240" i="9"/>
  <c r="I240" i="9" s="1"/>
  <c r="J240" i="9" s="1"/>
  <c r="K240" i="9"/>
  <c r="N240" i="9"/>
  <c r="H48" i="5"/>
  <c r="G48" i="5"/>
  <c r="G47" i="5"/>
  <c r="H47" i="5"/>
  <c r="H273" i="9"/>
  <c r="I273" i="9" s="1"/>
  <c r="J273" i="9" s="1"/>
  <c r="K273" i="9"/>
  <c r="N273" i="9"/>
  <c r="H274" i="9"/>
  <c r="I274" i="9" s="1"/>
  <c r="J274" i="9" s="1"/>
  <c r="K274" i="9"/>
  <c r="N274" i="9"/>
  <c r="H275" i="9"/>
  <c r="I275" i="9" s="1"/>
  <c r="J275" i="9" s="1"/>
  <c r="K275" i="9"/>
  <c r="N275" i="9"/>
  <c r="H276" i="9"/>
  <c r="I276" i="9" s="1"/>
  <c r="J276" i="9" s="1"/>
  <c r="K276" i="9"/>
  <c r="N276" i="9"/>
  <c r="H277" i="9"/>
  <c r="I277" i="9" s="1"/>
  <c r="J277" i="9" s="1"/>
  <c r="K277" i="9"/>
  <c r="N277" i="9"/>
  <c r="H278" i="9"/>
  <c r="I278" i="9" s="1"/>
  <c r="J278" i="9" s="1"/>
  <c r="K278" i="9"/>
  <c r="N278" i="9"/>
  <c r="H279" i="9"/>
  <c r="I279" i="9" s="1"/>
  <c r="J279" i="9" s="1"/>
  <c r="K279" i="9"/>
  <c r="N279" i="9"/>
  <c r="H280" i="9"/>
  <c r="I280" i="9" s="1"/>
  <c r="J280" i="9" s="1"/>
  <c r="K280" i="9"/>
  <c r="N280" i="9"/>
  <c r="H281" i="9"/>
  <c r="I281" i="9" s="1"/>
  <c r="J281" i="9" s="1"/>
  <c r="K281" i="9"/>
  <c r="N281" i="9"/>
  <c r="H282" i="9"/>
  <c r="I282" i="9" s="1"/>
  <c r="J282" i="9" s="1"/>
  <c r="K282" i="9"/>
  <c r="N282" i="9"/>
  <c r="H283" i="9"/>
  <c r="I283" i="9" s="1"/>
  <c r="J283" i="9" s="1"/>
  <c r="K283" i="9"/>
  <c r="N283" i="9"/>
  <c r="H284" i="9"/>
  <c r="I284" i="9" s="1"/>
  <c r="J284" i="9" s="1"/>
  <c r="K284" i="9"/>
  <c r="N284" i="9"/>
  <c r="H285" i="9"/>
  <c r="I285" i="9" s="1"/>
  <c r="J285" i="9" s="1"/>
  <c r="K285" i="9"/>
  <c r="N285" i="9"/>
  <c r="H286" i="9"/>
  <c r="I286" i="9" s="1"/>
  <c r="J286" i="9" s="1"/>
  <c r="K286" i="9"/>
  <c r="N286" i="9"/>
  <c r="H287" i="9"/>
  <c r="I287" i="9" s="1"/>
  <c r="J287" i="9" s="1"/>
  <c r="K287" i="9"/>
  <c r="N287" i="9"/>
  <c r="H288" i="9"/>
  <c r="I288" i="9" s="1"/>
  <c r="J288" i="9" s="1"/>
  <c r="K288" i="9"/>
  <c r="N288" i="9"/>
  <c r="H289" i="9"/>
  <c r="I289" i="9" s="1"/>
  <c r="J289" i="9" s="1"/>
  <c r="K289" i="9"/>
  <c r="N289" i="9"/>
  <c r="H290" i="9"/>
  <c r="I290" i="9" s="1"/>
  <c r="J290" i="9" s="1"/>
  <c r="K290" i="9"/>
  <c r="N290" i="9"/>
  <c r="H291" i="9"/>
  <c r="I291" i="9" s="1"/>
  <c r="J291" i="9" s="1"/>
  <c r="K291" i="9"/>
  <c r="N291" i="9"/>
  <c r="H292" i="9"/>
  <c r="I292" i="9" s="1"/>
  <c r="J292" i="9" s="1"/>
  <c r="K292" i="9"/>
  <c r="N292" i="9"/>
  <c r="H293" i="9"/>
  <c r="I293" i="9" s="1"/>
  <c r="J293" i="9" s="1"/>
  <c r="K293" i="9"/>
  <c r="N293" i="9"/>
  <c r="H294" i="9"/>
  <c r="I294" i="9" s="1"/>
  <c r="J294" i="9" s="1"/>
  <c r="K294" i="9"/>
  <c r="N294" i="9"/>
  <c r="H295" i="9"/>
  <c r="I295" i="9" s="1"/>
  <c r="J295" i="9" s="1"/>
  <c r="K295" i="9"/>
  <c r="N295" i="9"/>
  <c r="H296" i="9"/>
  <c r="I296" i="9" s="1"/>
  <c r="J296" i="9" s="1"/>
  <c r="K296" i="9"/>
  <c r="N296" i="9"/>
  <c r="H297" i="9"/>
  <c r="I297" i="9" s="1"/>
  <c r="J297" i="9" s="1"/>
  <c r="K297" i="9"/>
  <c r="N297" i="9"/>
  <c r="H298" i="9"/>
  <c r="I298" i="9" s="1"/>
  <c r="J298" i="9" s="1"/>
  <c r="K298" i="9"/>
  <c r="N298" i="9"/>
  <c r="H299" i="9"/>
  <c r="I299" i="9" s="1"/>
  <c r="J299" i="9" s="1"/>
  <c r="K299" i="9"/>
  <c r="N299" i="9"/>
  <c r="H300" i="9"/>
  <c r="I300" i="9" s="1"/>
  <c r="J300" i="9" s="1"/>
  <c r="K300" i="9"/>
  <c r="N300" i="9"/>
  <c r="H301" i="9"/>
  <c r="I301" i="9" s="1"/>
  <c r="J301" i="9" s="1"/>
  <c r="K301" i="9"/>
  <c r="N301" i="9"/>
  <c r="H302" i="9"/>
  <c r="I302" i="9" s="1"/>
  <c r="J302" i="9" s="1"/>
  <c r="K302" i="9"/>
  <c r="N302" i="9"/>
  <c r="H303" i="9"/>
  <c r="I303" i="9" s="1"/>
  <c r="J303" i="9" s="1"/>
  <c r="K303" i="9"/>
  <c r="N303" i="9"/>
  <c r="H304" i="9"/>
  <c r="I304" i="9" s="1"/>
  <c r="J304" i="9" s="1"/>
  <c r="K304" i="9"/>
  <c r="N304" i="9"/>
  <c r="H305" i="9"/>
  <c r="I305" i="9" s="1"/>
  <c r="J305" i="9" s="1"/>
  <c r="K305" i="9"/>
  <c r="N305" i="9"/>
  <c r="H306" i="9"/>
  <c r="I306" i="9" s="1"/>
  <c r="J306" i="9" s="1"/>
  <c r="K306" i="9"/>
  <c r="N306" i="9"/>
  <c r="H307" i="9"/>
  <c r="I307" i="9" s="1"/>
  <c r="J307" i="9" s="1"/>
  <c r="K307" i="9"/>
  <c r="N307" i="9"/>
  <c r="H308" i="9"/>
  <c r="I308" i="9" s="1"/>
  <c r="J308" i="9" s="1"/>
  <c r="K308" i="9"/>
  <c r="N308" i="9"/>
  <c r="H309" i="9"/>
  <c r="I309" i="9" s="1"/>
  <c r="J309" i="9" s="1"/>
  <c r="K309" i="9"/>
  <c r="N309" i="9"/>
  <c r="H310" i="9"/>
  <c r="I310" i="9" s="1"/>
  <c r="J310" i="9" s="1"/>
  <c r="K310" i="9"/>
  <c r="N310" i="9"/>
  <c r="H311" i="9"/>
  <c r="I311" i="9" s="1"/>
  <c r="J311" i="9" s="1"/>
  <c r="K311" i="9"/>
  <c r="N311" i="9"/>
  <c r="H312" i="9"/>
  <c r="I312" i="9" s="1"/>
  <c r="J312" i="9" s="1"/>
  <c r="K312" i="9"/>
  <c r="N312" i="9"/>
  <c r="H313" i="9"/>
  <c r="I313" i="9" s="1"/>
  <c r="J313" i="9" s="1"/>
  <c r="K313" i="9"/>
  <c r="N313" i="9"/>
  <c r="H314" i="9"/>
  <c r="I314" i="9" s="1"/>
  <c r="J314" i="9" s="1"/>
  <c r="K314" i="9"/>
  <c r="N314" i="9"/>
  <c r="H315" i="9"/>
  <c r="I315" i="9" s="1"/>
  <c r="J315" i="9" s="1"/>
  <c r="K315" i="9"/>
  <c r="N315" i="9"/>
  <c r="H316" i="9"/>
  <c r="I316" i="9" s="1"/>
  <c r="J316" i="9" s="1"/>
  <c r="K316" i="9"/>
  <c r="N316" i="9"/>
  <c r="H317" i="9"/>
  <c r="I317" i="9" s="1"/>
  <c r="J317" i="9" s="1"/>
  <c r="K317" i="9"/>
  <c r="N317" i="9"/>
  <c r="H318" i="9"/>
  <c r="I318" i="9" s="1"/>
  <c r="J318" i="9" s="1"/>
  <c r="K318" i="9"/>
  <c r="N318" i="9"/>
  <c r="H319" i="9"/>
  <c r="I319" i="9" s="1"/>
  <c r="J319" i="9" s="1"/>
  <c r="K319" i="9"/>
  <c r="N319" i="9"/>
  <c r="H320" i="9"/>
  <c r="I320" i="9" s="1"/>
  <c r="J320" i="9" s="1"/>
  <c r="K320" i="9"/>
  <c r="N320" i="9"/>
  <c r="H321" i="9"/>
  <c r="I321" i="9" s="1"/>
  <c r="J321" i="9" s="1"/>
  <c r="K321" i="9"/>
  <c r="N321" i="9"/>
  <c r="H322" i="9"/>
  <c r="I322" i="9" s="1"/>
  <c r="J322" i="9" s="1"/>
  <c r="K322" i="9"/>
  <c r="N322" i="9"/>
  <c r="H323" i="9"/>
  <c r="I323" i="9" s="1"/>
  <c r="J323" i="9" s="1"/>
  <c r="K323" i="9"/>
  <c r="N323" i="9"/>
  <c r="H324" i="9"/>
  <c r="I324" i="9" s="1"/>
  <c r="J324" i="9" s="1"/>
  <c r="K324" i="9"/>
  <c r="N324" i="9"/>
  <c r="H325" i="9"/>
  <c r="I325" i="9" s="1"/>
  <c r="J325" i="9" s="1"/>
  <c r="K325" i="9"/>
  <c r="N325" i="9"/>
  <c r="H326" i="9"/>
  <c r="I326" i="9" s="1"/>
  <c r="J326" i="9" s="1"/>
  <c r="K326" i="9"/>
  <c r="N326" i="9"/>
  <c r="H327" i="9"/>
  <c r="I327" i="9" s="1"/>
  <c r="J327" i="9" s="1"/>
  <c r="K327" i="9"/>
  <c r="N327" i="9"/>
  <c r="G215" i="9"/>
  <c r="F48" i="5" s="1"/>
  <c r="G208" i="9"/>
  <c r="F47" i="5" s="1"/>
  <c r="G187" i="9"/>
  <c r="F44" i="5" s="1"/>
  <c r="G180" i="9"/>
  <c r="F43" i="5" s="1"/>
  <c r="K209" i="9"/>
  <c r="N209" i="9"/>
  <c r="H213" i="9"/>
  <c r="I213" i="9" s="1"/>
  <c r="J213" i="9" s="1"/>
  <c r="K213" i="9"/>
  <c r="N213" i="9"/>
  <c r="H214" i="9"/>
  <c r="I214" i="9" s="1"/>
  <c r="J214" i="9" s="1"/>
  <c r="K214" i="9"/>
  <c r="N214" i="9"/>
  <c r="H181" i="9"/>
  <c r="I181" i="9" s="1"/>
  <c r="J181" i="9" s="1"/>
  <c r="K181" i="9"/>
  <c r="N181" i="9"/>
  <c r="H185" i="9"/>
  <c r="I185" i="9" s="1"/>
  <c r="J185" i="9" s="1"/>
  <c r="K185" i="9"/>
  <c r="N185" i="9"/>
  <c r="H186" i="9"/>
  <c r="I186" i="9" s="1"/>
  <c r="J186" i="9" s="1"/>
  <c r="K186" i="9"/>
  <c r="N186" i="9"/>
  <c r="N254" i="9"/>
  <c r="K254" i="9"/>
  <c r="H254" i="9"/>
  <c r="I254" i="9" s="1"/>
  <c r="J254" i="9" s="1"/>
  <c r="N245" i="9"/>
  <c r="K245" i="9"/>
  <c r="H245" i="9"/>
  <c r="I245" i="9" s="1"/>
  <c r="J245" i="9" s="1"/>
  <c r="S244" i="9"/>
  <c r="G244" i="9"/>
  <c r="F56" i="5" s="1"/>
  <c r="N243" i="9"/>
  <c r="K243" i="9"/>
  <c r="H243" i="9"/>
  <c r="I243" i="9" s="1"/>
  <c r="J243" i="9" s="1"/>
  <c r="N242" i="9"/>
  <c r="K242" i="9"/>
  <c r="H242" i="9"/>
  <c r="I242" i="9" s="1"/>
  <c r="J242" i="9" s="1"/>
  <c r="S238" i="9"/>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0" i="12"/>
  <c r="D161" i="12"/>
  <c r="D162" i="12"/>
  <c r="D163" i="12"/>
  <c r="D164" i="12"/>
  <c r="D165" i="12"/>
  <c r="D166" i="12"/>
  <c r="D167" i="12"/>
  <c r="D6" i="12"/>
  <c r="D7" i="12"/>
  <c r="D8"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5" i="12"/>
  <c r="G201" i="9"/>
  <c r="F46" i="5" s="1"/>
  <c r="G194" i="9"/>
  <c r="F45" i="5" s="1"/>
  <c r="G173" i="9"/>
  <c r="F42" i="5" s="1"/>
  <c r="G166" i="9"/>
  <c r="F41" i="5" s="1"/>
  <c r="N146" i="9"/>
  <c r="N150" i="9"/>
  <c r="N151" i="9"/>
  <c r="N153" i="9"/>
  <c r="N157" i="9"/>
  <c r="N158" i="9"/>
  <c r="N160" i="9"/>
  <c r="N164" i="9"/>
  <c r="N165" i="9"/>
  <c r="N167" i="9"/>
  <c r="N171" i="9"/>
  <c r="N172" i="9"/>
  <c r="N174" i="9"/>
  <c r="N178" i="9"/>
  <c r="N179" i="9"/>
  <c r="N188" i="9"/>
  <c r="N192" i="9"/>
  <c r="N193" i="9"/>
  <c r="N195" i="9"/>
  <c r="N199" i="9"/>
  <c r="N200" i="9"/>
  <c r="N202" i="9"/>
  <c r="N206" i="9"/>
  <c r="N207" i="9"/>
  <c r="N216" i="9"/>
  <c r="N220" i="9"/>
  <c r="N221" i="9"/>
  <c r="K146" i="9"/>
  <c r="K150" i="9"/>
  <c r="K151" i="9"/>
  <c r="K153" i="9"/>
  <c r="K157" i="9"/>
  <c r="K158" i="9"/>
  <c r="K160" i="9"/>
  <c r="K164" i="9"/>
  <c r="K165" i="9"/>
  <c r="K167" i="9"/>
  <c r="K171" i="9"/>
  <c r="K172" i="9"/>
  <c r="K174" i="9"/>
  <c r="K178" i="9"/>
  <c r="K179" i="9"/>
  <c r="K188" i="9"/>
  <c r="K192" i="9"/>
  <c r="K193" i="9"/>
  <c r="K195" i="9"/>
  <c r="K199" i="9"/>
  <c r="K200" i="9"/>
  <c r="K202" i="9"/>
  <c r="K206" i="9"/>
  <c r="K207" i="9"/>
  <c r="K216" i="9"/>
  <c r="K220" i="9"/>
  <c r="K221" i="9"/>
  <c r="H164" i="9"/>
  <c r="I164" i="9" s="1"/>
  <c r="J164" i="9" s="1"/>
  <c r="H165" i="9"/>
  <c r="I165" i="9" s="1"/>
  <c r="J165" i="9" s="1"/>
  <c r="H167" i="9"/>
  <c r="I167" i="9" s="1"/>
  <c r="J167" i="9" s="1"/>
  <c r="H171" i="9"/>
  <c r="I171" i="9" s="1"/>
  <c r="J171" i="9" s="1"/>
  <c r="H172" i="9"/>
  <c r="I172" i="9" s="1"/>
  <c r="J172" i="9" s="1"/>
  <c r="H174" i="9"/>
  <c r="I174" i="9" s="1"/>
  <c r="J174" i="9" s="1"/>
  <c r="H178" i="9"/>
  <c r="I178" i="9" s="1"/>
  <c r="J178" i="9" s="1"/>
  <c r="H179" i="9"/>
  <c r="I179" i="9" s="1"/>
  <c r="J179" i="9" s="1"/>
  <c r="H188" i="9"/>
  <c r="I188" i="9" s="1"/>
  <c r="J188" i="9" s="1"/>
  <c r="H192" i="9"/>
  <c r="I192" i="9" s="1"/>
  <c r="J192" i="9" s="1"/>
  <c r="H193" i="9"/>
  <c r="I193" i="9" s="1"/>
  <c r="J193" i="9" s="1"/>
  <c r="H195" i="9"/>
  <c r="I195" i="9" s="1"/>
  <c r="J195" i="9" s="1"/>
  <c r="H199" i="9"/>
  <c r="I199" i="9" s="1"/>
  <c r="J199" i="9" s="1"/>
  <c r="H200" i="9"/>
  <c r="I200" i="9" s="1"/>
  <c r="J200" i="9" s="1"/>
  <c r="H202" i="9"/>
  <c r="I202" i="9" s="1"/>
  <c r="J202" i="9" s="1"/>
  <c r="H206" i="9"/>
  <c r="I206" i="9" s="1"/>
  <c r="J206" i="9" s="1"/>
  <c r="H207" i="9"/>
  <c r="I207" i="9" s="1"/>
  <c r="J207" i="9" s="1"/>
  <c r="H216" i="9"/>
  <c r="I216" i="9" s="1"/>
  <c r="J216" i="9" s="1"/>
  <c r="H220" i="9"/>
  <c r="I220" i="9" s="1"/>
  <c r="J220" i="9" s="1"/>
  <c r="H221" i="9"/>
  <c r="I221" i="9" s="1"/>
  <c r="J221" i="9" s="1"/>
  <c r="H146" i="9"/>
  <c r="I146" i="9" s="1"/>
  <c r="J146" i="9" s="1"/>
  <c r="H150" i="9"/>
  <c r="I150" i="9" s="1"/>
  <c r="J150" i="9" s="1"/>
  <c r="H151" i="9"/>
  <c r="I151" i="9" s="1"/>
  <c r="J151" i="9" s="1"/>
  <c r="O252" i="9" l="1"/>
  <c r="P252" i="9" s="1"/>
  <c r="L246" i="9"/>
  <c r="M246" i="9" s="1"/>
  <c r="O246" i="9" s="1"/>
  <c r="P246" i="9" s="1"/>
  <c r="L217" i="9"/>
  <c r="M217" i="9" s="1"/>
  <c r="O217" i="9" s="1"/>
  <c r="P217" i="9" s="1"/>
  <c r="O218" i="9"/>
  <c r="P218" i="9" s="1"/>
  <c r="L219" i="9"/>
  <c r="M219" i="9" s="1"/>
  <c r="O219" i="9" s="1"/>
  <c r="P219" i="9" s="1"/>
  <c r="L211" i="9"/>
  <c r="M211" i="9" s="1"/>
  <c r="O211" i="9" s="1"/>
  <c r="P211" i="9" s="1"/>
  <c r="L212" i="9"/>
  <c r="M212" i="9" s="1"/>
  <c r="O212" i="9" s="1"/>
  <c r="P212" i="9" s="1"/>
  <c r="L210" i="9"/>
  <c r="M210" i="9" s="1"/>
  <c r="O210" i="9" s="1"/>
  <c r="P210" i="9" s="1"/>
  <c r="L205" i="9"/>
  <c r="M205" i="9" s="1"/>
  <c r="O205" i="9" s="1"/>
  <c r="P205" i="9" s="1"/>
  <c r="L204" i="9"/>
  <c r="M204" i="9" s="1"/>
  <c r="O204" i="9" s="1"/>
  <c r="P204" i="9" s="1"/>
  <c r="L203" i="9"/>
  <c r="M203" i="9" s="1"/>
  <c r="O203" i="9" s="1"/>
  <c r="P203" i="9" s="1"/>
  <c r="L198" i="9"/>
  <c r="M198" i="9" s="1"/>
  <c r="O198" i="9" s="1"/>
  <c r="P198" i="9" s="1"/>
  <c r="L191" i="9"/>
  <c r="M191" i="9" s="1"/>
  <c r="O191" i="9" s="1"/>
  <c r="P191" i="9" s="1"/>
  <c r="L197" i="9"/>
  <c r="M197" i="9" s="1"/>
  <c r="O197" i="9" s="1"/>
  <c r="P197" i="9" s="1"/>
  <c r="L183" i="9"/>
  <c r="M183" i="9" s="1"/>
  <c r="O183" i="9" s="1"/>
  <c r="P183" i="9" s="1"/>
  <c r="L196" i="9"/>
  <c r="M196" i="9" s="1"/>
  <c r="O196" i="9" s="1"/>
  <c r="P196" i="9" s="1"/>
  <c r="L189" i="9"/>
  <c r="M189" i="9" s="1"/>
  <c r="O189" i="9" s="1"/>
  <c r="P189" i="9" s="1"/>
  <c r="L190" i="9"/>
  <c r="M190" i="9" s="1"/>
  <c r="O190" i="9" s="1"/>
  <c r="P190" i="9" s="1"/>
  <c r="L184" i="9"/>
  <c r="M184" i="9" s="1"/>
  <c r="O184" i="9" s="1"/>
  <c r="P184" i="9" s="1"/>
  <c r="L182" i="9"/>
  <c r="M182" i="9" s="1"/>
  <c r="O182" i="9" s="1"/>
  <c r="P182" i="9" s="1"/>
  <c r="L177" i="9"/>
  <c r="M177" i="9" s="1"/>
  <c r="O177" i="9" s="1"/>
  <c r="P177" i="9" s="1"/>
  <c r="L170" i="9"/>
  <c r="M170" i="9" s="1"/>
  <c r="O170" i="9" s="1"/>
  <c r="P170" i="9" s="1"/>
  <c r="L176" i="9"/>
  <c r="M176" i="9" s="1"/>
  <c r="O176" i="9" s="1"/>
  <c r="P176" i="9" s="1"/>
  <c r="L175" i="9"/>
  <c r="M175" i="9" s="1"/>
  <c r="O175" i="9" s="1"/>
  <c r="P175" i="9" s="1"/>
  <c r="L169" i="9"/>
  <c r="M169" i="9" s="1"/>
  <c r="O169" i="9" s="1"/>
  <c r="P169" i="9" s="1"/>
  <c r="L168" i="9"/>
  <c r="M168" i="9" s="1"/>
  <c r="O168" i="9" s="1"/>
  <c r="P168" i="9" s="1"/>
  <c r="L156" i="9"/>
  <c r="M156" i="9" s="1"/>
  <c r="O156" i="9" s="1"/>
  <c r="P156" i="9" s="1"/>
  <c r="L163" i="9"/>
  <c r="M163" i="9" s="1"/>
  <c r="O163" i="9" s="1"/>
  <c r="P163" i="9" s="1"/>
  <c r="L155" i="9"/>
  <c r="M155" i="9" s="1"/>
  <c r="O155" i="9" s="1"/>
  <c r="P155" i="9" s="1"/>
  <c r="L162" i="9"/>
  <c r="M162" i="9" s="1"/>
  <c r="O162" i="9" s="1"/>
  <c r="P162" i="9" s="1"/>
  <c r="L161" i="9"/>
  <c r="M161" i="9" s="1"/>
  <c r="O161" i="9" s="1"/>
  <c r="P161" i="9" s="1"/>
  <c r="L149" i="9"/>
  <c r="M149" i="9" s="1"/>
  <c r="O149" i="9" s="1"/>
  <c r="P149" i="9" s="1"/>
  <c r="L154" i="9"/>
  <c r="M154" i="9" s="1"/>
  <c r="O154" i="9" s="1"/>
  <c r="P154" i="9" s="1"/>
  <c r="L148" i="9"/>
  <c r="M148" i="9" s="1"/>
  <c r="O148" i="9" s="1"/>
  <c r="P148" i="9" s="1"/>
  <c r="L147" i="9"/>
  <c r="M147" i="9" s="1"/>
  <c r="O147" i="9" s="1"/>
  <c r="P147" i="9" s="1"/>
  <c r="L134" i="9"/>
  <c r="M134" i="9" s="1"/>
  <c r="O134" i="9" s="1"/>
  <c r="P134" i="9" s="1"/>
  <c r="L141" i="9"/>
  <c r="M141" i="9" s="1"/>
  <c r="O141" i="9" s="1"/>
  <c r="P141" i="9" s="1"/>
  <c r="L142" i="9"/>
  <c r="M142" i="9" s="1"/>
  <c r="O142" i="9" s="1"/>
  <c r="P142" i="9" s="1"/>
  <c r="L140" i="9"/>
  <c r="M140" i="9" s="1"/>
  <c r="O140" i="9" s="1"/>
  <c r="P140" i="9" s="1"/>
  <c r="L135" i="9"/>
  <c r="M135" i="9" s="1"/>
  <c r="O135" i="9" s="1"/>
  <c r="P135" i="9" s="1"/>
  <c r="J238" i="9"/>
  <c r="G54" i="5" s="1"/>
  <c r="L133" i="9"/>
  <c r="M133" i="9" s="1"/>
  <c r="O133" i="9" s="1"/>
  <c r="P133" i="9" s="1"/>
  <c r="L126" i="9"/>
  <c r="M126" i="9" s="1"/>
  <c r="O126" i="9" s="1"/>
  <c r="P126" i="9" s="1"/>
  <c r="L128" i="9"/>
  <c r="M128" i="9" s="1"/>
  <c r="O128" i="9" s="1"/>
  <c r="P128" i="9" s="1"/>
  <c r="L127" i="9"/>
  <c r="M127" i="9" s="1"/>
  <c r="O127" i="9" s="1"/>
  <c r="P127" i="9" s="1"/>
  <c r="L322" i="9"/>
  <c r="M322" i="9" s="1"/>
  <c r="L324" i="9"/>
  <c r="M324" i="9" s="1"/>
  <c r="O324" i="9" s="1"/>
  <c r="P324" i="9" s="1"/>
  <c r="J241" i="9"/>
  <c r="G55" i="5" s="1"/>
  <c r="L290" i="9"/>
  <c r="M290" i="9" s="1"/>
  <c r="O290" i="9" s="1"/>
  <c r="P290" i="9" s="1"/>
  <c r="L286" i="9"/>
  <c r="M286" i="9" s="1"/>
  <c r="O286" i="9" s="1"/>
  <c r="P286" i="9" s="1"/>
  <c r="L282" i="9"/>
  <c r="M282" i="9" s="1"/>
  <c r="O282" i="9" s="1"/>
  <c r="P282" i="9" s="1"/>
  <c r="L240" i="9"/>
  <c r="M240" i="9" s="1"/>
  <c r="O240" i="9" s="1"/>
  <c r="P240" i="9" s="1"/>
  <c r="L314" i="9"/>
  <c r="M314" i="9" s="1"/>
  <c r="O314" i="9" s="1"/>
  <c r="P314" i="9" s="1"/>
  <c r="L278" i="9"/>
  <c r="M278" i="9" s="1"/>
  <c r="O278" i="9" s="1"/>
  <c r="P278" i="9" s="1"/>
  <c r="L306" i="9"/>
  <c r="M306" i="9" s="1"/>
  <c r="O306" i="9" s="1"/>
  <c r="P306" i="9" s="1"/>
  <c r="L284" i="9"/>
  <c r="M284" i="9" s="1"/>
  <c r="O284" i="9" s="1"/>
  <c r="P284" i="9" s="1"/>
  <c r="L298" i="9"/>
  <c r="M298" i="9" s="1"/>
  <c r="O298" i="9" s="1"/>
  <c r="P298" i="9" s="1"/>
  <c r="L274" i="9"/>
  <c r="M274" i="9" s="1"/>
  <c r="O274" i="9" s="1"/>
  <c r="P274" i="9" s="1"/>
  <c r="L239" i="9"/>
  <c r="M239" i="9" s="1"/>
  <c r="L310" i="9"/>
  <c r="M310" i="9" s="1"/>
  <c r="O310" i="9" s="1"/>
  <c r="P310" i="9" s="1"/>
  <c r="L294" i="9"/>
  <c r="M294" i="9" s="1"/>
  <c r="O294" i="9" s="1"/>
  <c r="P294" i="9" s="1"/>
  <c r="L276" i="9"/>
  <c r="M276" i="9" s="1"/>
  <c r="O276" i="9" s="1"/>
  <c r="P276" i="9" s="1"/>
  <c r="L318" i="9"/>
  <c r="M318" i="9" s="1"/>
  <c r="O318" i="9" s="1"/>
  <c r="P318" i="9" s="1"/>
  <c r="L302" i="9"/>
  <c r="M302" i="9" s="1"/>
  <c r="O302" i="9" s="1"/>
  <c r="P302" i="9" s="1"/>
  <c r="L280" i="9"/>
  <c r="M280" i="9" s="1"/>
  <c r="O280" i="9" s="1"/>
  <c r="P280" i="9" s="1"/>
  <c r="L317" i="9"/>
  <c r="M317" i="9" s="1"/>
  <c r="O317" i="9" s="1"/>
  <c r="P317" i="9" s="1"/>
  <c r="L309" i="9"/>
  <c r="M309" i="9" s="1"/>
  <c r="O309" i="9" s="1"/>
  <c r="P309" i="9" s="1"/>
  <c r="L301" i="9"/>
  <c r="M301" i="9" s="1"/>
  <c r="O301" i="9" s="1"/>
  <c r="P301" i="9" s="1"/>
  <c r="L293" i="9"/>
  <c r="M293" i="9" s="1"/>
  <c r="O293" i="9" s="1"/>
  <c r="P293" i="9" s="1"/>
  <c r="L283" i="9"/>
  <c r="M283" i="9" s="1"/>
  <c r="O283" i="9" s="1"/>
  <c r="P283" i="9" s="1"/>
  <c r="L321" i="9"/>
  <c r="M321" i="9" s="1"/>
  <c r="O321" i="9" s="1"/>
  <c r="P321" i="9" s="1"/>
  <c r="L313" i="9"/>
  <c r="M313" i="9" s="1"/>
  <c r="O313" i="9" s="1"/>
  <c r="P313" i="9" s="1"/>
  <c r="L305" i="9"/>
  <c r="M305" i="9" s="1"/>
  <c r="O305" i="9" s="1"/>
  <c r="P305" i="9" s="1"/>
  <c r="L297" i="9"/>
  <c r="M297" i="9" s="1"/>
  <c r="O297" i="9" s="1"/>
  <c r="P297" i="9" s="1"/>
  <c r="L289" i="9"/>
  <c r="M289" i="9" s="1"/>
  <c r="O289" i="9" s="1"/>
  <c r="P289" i="9" s="1"/>
  <c r="L287" i="9"/>
  <c r="M287" i="9" s="1"/>
  <c r="O287" i="9" s="1"/>
  <c r="P287" i="9" s="1"/>
  <c r="L277" i="9"/>
  <c r="M277" i="9" s="1"/>
  <c r="O277" i="9" s="1"/>
  <c r="P277" i="9" s="1"/>
  <c r="L319" i="9"/>
  <c r="M319" i="9" s="1"/>
  <c r="O319" i="9" s="1"/>
  <c r="P319" i="9" s="1"/>
  <c r="L316" i="9"/>
  <c r="M316" i="9" s="1"/>
  <c r="L311" i="9"/>
  <c r="M311" i="9" s="1"/>
  <c r="O311" i="9" s="1"/>
  <c r="P311" i="9" s="1"/>
  <c r="L308" i="9"/>
  <c r="M308" i="9" s="1"/>
  <c r="O308" i="9" s="1"/>
  <c r="P308" i="9" s="1"/>
  <c r="L303" i="9"/>
  <c r="M303" i="9" s="1"/>
  <c r="O303" i="9" s="1"/>
  <c r="P303" i="9" s="1"/>
  <c r="L300" i="9"/>
  <c r="M300" i="9" s="1"/>
  <c r="O300" i="9" s="1"/>
  <c r="P300" i="9" s="1"/>
  <c r="L295" i="9"/>
  <c r="M295" i="9" s="1"/>
  <c r="O295" i="9" s="1"/>
  <c r="P295" i="9" s="1"/>
  <c r="L292" i="9"/>
  <c r="M292" i="9" s="1"/>
  <c r="O292" i="9" s="1"/>
  <c r="P292" i="9" s="1"/>
  <c r="L281" i="9"/>
  <c r="M281" i="9" s="1"/>
  <c r="O281" i="9" s="1"/>
  <c r="P281" i="9" s="1"/>
  <c r="L279" i="9"/>
  <c r="M279" i="9" s="1"/>
  <c r="O279" i="9" s="1"/>
  <c r="P279" i="9" s="1"/>
  <c r="L326" i="9"/>
  <c r="M326" i="9" s="1"/>
  <c r="O326" i="9" s="1"/>
  <c r="P326" i="9" s="1"/>
  <c r="L325" i="9"/>
  <c r="M325" i="9" s="1"/>
  <c r="O325" i="9" s="1"/>
  <c r="P325" i="9" s="1"/>
  <c r="L320" i="9"/>
  <c r="M320" i="9" s="1"/>
  <c r="L315" i="9"/>
  <c r="M315" i="9" s="1"/>
  <c r="O315" i="9" s="1"/>
  <c r="P315" i="9" s="1"/>
  <c r="L312" i="9"/>
  <c r="M312" i="9" s="1"/>
  <c r="O312" i="9" s="1"/>
  <c r="P312" i="9" s="1"/>
  <c r="L307" i="9"/>
  <c r="M307" i="9" s="1"/>
  <c r="O307" i="9" s="1"/>
  <c r="P307" i="9" s="1"/>
  <c r="L304" i="9"/>
  <c r="M304" i="9" s="1"/>
  <c r="O304" i="9" s="1"/>
  <c r="P304" i="9" s="1"/>
  <c r="L299" i="9"/>
  <c r="M299" i="9" s="1"/>
  <c r="O299" i="9" s="1"/>
  <c r="P299" i="9" s="1"/>
  <c r="L296" i="9"/>
  <c r="M296" i="9" s="1"/>
  <c r="O296" i="9" s="1"/>
  <c r="P296" i="9" s="1"/>
  <c r="L291" i="9"/>
  <c r="M291" i="9" s="1"/>
  <c r="O291" i="9" s="1"/>
  <c r="P291" i="9" s="1"/>
  <c r="L288" i="9"/>
  <c r="M288" i="9" s="1"/>
  <c r="O288" i="9" s="1"/>
  <c r="P288" i="9" s="1"/>
  <c r="L285" i="9"/>
  <c r="M285" i="9" s="1"/>
  <c r="O285" i="9" s="1"/>
  <c r="P285" i="9" s="1"/>
  <c r="L275" i="9"/>
  <c r="M275" i="9" s="1"/>
  <c r="O275" i="9" s="1"/>
  <c r="P275" i="9" s="1"/>
  <c r="O322" i="9"/>
  <c r="P322" i="9" s="1"/>
  <c r="O320" i="9"/>
  <c r="P320" i="9" s="1"/>
  <c r="O316" i="9"/>
  <c r="P316" i="9" s="1"/>
  <c r="L323" i="9"/>
  <c r="M323" i="9" s="1"/>
  <c r="O323" i="9" s="1"/>
  <c r="P323" i="9" s="1"/>
  <c r="L273" i="9"/>
  <c r="M273" i="9" s="1"/>
  <c r="O273" i="9" s="1"/>
  <c r="P273" i="9" s="1"/>
  <c r="L327" i="9"/>
  <c r="M327" i="9" s="1"/>
  <c r="O327" i="9" s="1"/>
  <c r="P327" i="9" s="1"/>
  <c r="L181" i="9"/>
  <c r="M181" i="9" s="1"/>
  <c r="O181" i="9" s="1"/>
  <c r="P181" i="9" s="1"/>
  <c r="L213" i="9"/>
  <c r="M213" i="9" s="1"/>
  <c r="O213" i="9" s="1"/>
  <c r="P213" i="9" s="1"/>
  <c r="J215" i="9"/>
  <c r="I48" i="5" s="1"/>
  <c r="L214" i="9"/>
  <c r="M214" i="9" s="1"/>
  <c r="O214" i="9" s="1"/>
  <c r="P214" i="9" s="1"/>
  <c r="J187" i="9"/>
  <c r="G44" i="5" s="1"/>
  <c r="L185" i="9"/>
  <c r="M185" i="9" s="1"/>
  <c r="O185" i="9" s="1"/>
  <c r="P185" i="9" s="1"/>
  <c r="J180" i="9"/>
  <c r="G43" i="5" s="1"/>
  <c r="J208" i="9"/>
  <c r="I47" i="5" s="1"/>
  <c r="L186" i="9"/>
  <c r="M186" i="9" s="1"/>
  <c r="O186" i="9" s="1"/>
  <c r="P186" i="9" s="1"/>
  <c r="L209" i="9"/>
  <c r="M209" i="9" s="1"/>
  <c r="L245" i="9"/>
  <c r="M245" i="9" s="1"/>
  <c r="J244" i="9"/>
  <c r="G56" i="5" s="1"/>
  <c r="L254" i="9"/>
  <c r="M254" i="9" s="1"/>
  <c r="O254" i="9" s="1"/>
  <c r="P254" i="9" s="1"/>
  <c r="L242" i="9"/>
  <c r="M242" i="9" s="1"/>
  <c r="L243" i="9"/>
  <c r="M243" i="9" s="1"/>
  <c r="O243" i="9" s="1"/>
  <c r="P243" i="9" s="1"/>
  <c r="J145" i="9"/>
  <c r="G38" i="5" s="1"/>
  <c r="L207" i="9"/>
  <c r="M207" i="9" s="1"/>
  <c r="O207" i="9" s="1"/>
  <c r="P207" i="9" s="1"/>
  <c r="L199" i="9"/>
  <c r="M199" i="9" s="1"/>
  <c r="O199" i="9" s="1"/>
  <c r="P199" i="9" s="1"/>
  <c r="L172" i="9"/>
  <c r="M172" i="9" s="1"/>
  <c r="O172" i="9" s="1"/>
  <c r="P172" i="9" s="1"/>
  <c r="L164" i="9"/>
  <c r="M164" i="9" s="1"/>
  <c r="O164" i="9" s="1"/>
  <c r="P164" i="9" s="1"/>
  <c r="L216" i="9"/>
  <c r="M216" i="9" s="1"/>
  <c r="L200" i="9"/>
  <c r="M200" i="9" s="1"/>
  <c r="O200" i="9" s="1"/>
  <c r="P200" i="9" s="1"/>
  <c r="L192" i="9"/>
  <c r="M192" i="9" s="1"/>
  <c r="O192" i="9" s="1"/>
  <c r="P192" i="9" s="1"/>
  <c r="L174" i="9"/>
  <c r="M174" i="9" s="1"/>
  <c r="O174" i="9" s="1"/>
  <c r="P174" i="9" s="1"/>
  <c r="L165" i="9"/>
  <c r="M165" i="9" s="1"/>
  <c r="O165" i="9" s="1"/>
  <c r="P165" i="9" s="1"/>
  <c r="L188" i="9"/>
  <c r="M188" i="9" s="1"/>
  <c r="L146" i="9"/>
  <c r="M146" i="9" s="1"/>
  <c r="O146" i="9" s="1"/>
  <c r="P146" i="9" s="1"/>
  <c r="J194" i="9"/>
  <c r="G45" i="5" s="1"/>
  <c r="J201" i="9"/>
  <c r="G46" i="5" s="1"/>
  <c r="J166" i="9"/>
  <c r="G41" i="5" s="1"/>
  <c r="L221" i="9"/>
  <c r="M221" i="9" s="1"/>
  <c r="O221" i="9" s="1"/>
  <c r="P221" i="9" s="1"/>
  <c r="L206" i="9"/>
  <c r="M206" i="9" s="1"/>
  <c r="O206" i="9" s="1"/>
  <c r="P206" i="9" s="1"/>
  <c r="L195" i="9"/>
  <c r="M195" i="9" s="1"/>
  <c r="L179" i="9"/>
  <c r="M179" i="9" s="1"/>
  <c r="O179" i="9" s="1"/>
  <c r="P179" i="9" s="1"/>
  <c r="L171" i="9"/>
  <c r="M171" i="9" s="1"/>
  <c r="O171" i="9" s="1"/>
  <c r="P171" i="9" s="1"/>
  <c r="L151" i="9"/>
  <c r="M151" i="9" s="1"/>
  <c r="O151" i="9" s="1"/>
  <c r="P151" i="9" s="1"/>
  <c r="J173" i="9"/>
  <c r="G42" i="5" s="1"/>
  <c r="L220" i="9"/>
  <c r="M220" i="9" s="1"/>
  <c r="O220" i="9" s="1"/>
  <c r="P220" i="9" s="1"/>
  <c r="L202" i="9"/>
  <c r="M202" i="9" s="1"/>
  <c r="L193" i="9"/>
  <c r="M193" i="9" s="1"/>
  <c r="O193" i="9" s="1"/>
  <c r="P193" i="9" s="1"/>
  <c r="L178" i="9"/>
  <c r="M178" i="9" s="1"/>
  <c r="O178" i="9" s="1"/>
  <c r="P178" i="9" s="1"/>
  <c r="L167" i="9"/>
  <c r="M167" i="9" s="1"/>
  <c r="O167" i="9" s="1"/>
  <c r="P167" i="9" s="1"/>
  <c r="L150" i="9"/>
  <c r="M150" i="9" s="1"/>
  <c r="O150" i="9" s="1"/>
  <c r="P150" i="9" s="1"/>
  <c r="S145" i="9"/>
  <c r="G145" i="9"/>
  <c r="F38" i="5" s="1"/>
  <c r="G159" i="9"/>
  <c r="F40" i="5" s="1"/>
  <c r="N332" i="9"/>
  <c r="K332" i="9"/>
  <c r="H332" i="9"/>
  <c r="I332" i="9" s="1"/>
  <c r="J332" i="9" s="1"/>
  <c r="N331" i="9"/>
  <c r="K331" i="9"/>
  <c r="H331" i="9"/>
  <c r="I331" i="9" s="1"/>
  <c r="J331" i="9" s="1"/>
  <c r="N330" i="9"/>
  <c r="K330" i="9"/>
  <c r="H330" i="9"/>
  <c r="I330" i="9" s="1"/>
  <c r="J330" i="9" s="1"/>
  <c r="N329" i="9"/>
  <c r="K329" i="9"/>
  <c r="H329" i="9"/>
  <c r="I329" i="9" s="1"/>
  <c r="J329" i="9" s="1"/>
  <c r="N328" i="9"/>
  <c r="K328" i="9"/>
  <c r="H328" i="9"/>
  <c r="I328" i="9" s="1"/>
  <c r="J328" i="9" s="1"/>
  <c r="N272" i="9"/>
  <c r="K272" i="9"/>
  <c r="H272" i="9"/>
  <c r="I272" i="9" s="1"/>
  <c r="J272" i="9" s="1"/>
  <c r="N271" i="9"/>
  <c r="K271" i="9"/>
  <c r="H271" i="9"/>
  <c r="I271" i="9" s="1"/>
  <c r="J271" i="9" s="1"/>
  <c r="N270" i="9"/>
  <c r="K270" i="9"/>
  <c r="H270" i="9"/>
  <c r="I270" i="9" s="1"/>
  <c r="J270" i="9" s="1"/>
  <c r="N269" i="9"/>
  <c r="K269" i="9"/>
  <c r="H269" i="9"/>
  <c r="I269" i="9" s="1"/>
  <c r="J269" i="9" s="1"/>
  <c r="N268" i="9"/>
  <c r="K268" i="9"/>
  <c r="H268" i="9"/>
  <c r="I268" i="9" s="1"/>
  <c r="J268" i="9" s="1"/>
  <c r="N267" i="9"/>
  <c r="K267" i="9"/>
  <c r="H267" i="9"/>
  <c r="I267" i="9" s="1"/>
  <c r="J267" i="9" s="1"/>
  <c r="N266" i="9"/>
  <c r="K266" i="9"/>
  <c r="H266" i="9"/>
  <c r="I266" i="9" s="1"/>
  <c r="J266" i="9" s="1"/>
  <c r="N265" i="9"/>
  <c r="K265" i="9"/>
  <c r="H265" i="9"/>
  <c r="I265" i="9" s="1"/>
  <c r="J265" i="9" s="1"/>
  <c r="N264" i="9"/>
  <c r="K264" i="9"/>
  <c r="H264" i="9"/>
  <c r="I264" i="9" s="1"/>
  <c r="J264" i="9" s="1"/>
  <c r="N263" i="9"/>
  <c r="K263" i="9"/>
  <c r="H263" i="9"/>
  <c r="I263" i="9" s="1"/>
  <c r="J263" i="9" s="1"/>
  <c r="N262" i="9"/>
  <c r="K262" i="9"/>
  <c r="H262" i="9"/>
  <c r="I262" i="9" s="1"/>
  <c r="J262" i="9" s="1"/>
  <c r="N261" i="9"/>
  <c r="K261" i="9"/>
  <c r="H261" i="9"/>
  <c r="I261" i="9" s="1"/>
  <c r="J261" i="9" s="1"/>
  <c r="N260" i="9"/>
  <c r="K260" i="9"/>
  <c r="H260" i="9"/>
  <c r="I260" i="9" s="1"/>
  <c r="J260" i="9" s="1"/>
  <c r="N259" i="9"/>
  <c r="K259" i="9"/>
  <c r="H259" i="9"/>
  <c r="I259" i="9" s="1"/>
  <c r="J259" i="9" s="1"/>
  <c r="N258" i="9"/>
  <c r="K258" i="9"/>
  <c r="H258" i="9"/>
  <c r="I258" i="9" s="1"/>
  <c r="J258" i="9" s="1"/>
  <c r="N257" i="9"/>
  <c r="K257" i="9"/>
  <c r="H257" i="9"/>
  <c r="I257" i="9" s="1"/>
  <c r="J257" i="9" s="1"/>
  <c r="M194" i="9" l="1"/>
  <c r="H45" i="5" s="1"/>
  <c r="M238" i="9"/>
  <c r="H54" i="5" s="1"/>
  <c r="O242" i="9"/>
  <c r="P242" i="9" s="1"/>
  <c r="P241" i="9" s="1"/>
  <c r="I55" i="5" s="1"/>
  <c r="M241" i="9"/>
  <c r="H55" i="5" s="1"/>
  <c r="O239" i="9"/>
  <c r="P239" i="9" s="1"/>
  <c r="P238" i="9" s="1"/>
  <c r="I54" i="5" s="1"/>
  <c r="M201" i="9"/>
  <c r="H46" i="5" s="1"/>
  <c r="M180" i="9"/>
  <c r="H43" i="5" s="1"/>
  <c r="O188" i="9"/>
  <c r="P188" i="9" s="1"/>
  <c r="P187" i="9" s="1"/>
  <c r="I44" i="5" s="1"/>
  <c r="M187" i="9"/>
  <c r="H44" i="5" s="1"/>
  <c r="O209" i="9"/>
  <c r="P209" i="9" s="1"/>
  <c r="P208" i="9" s="1"/>
  <c r="M208" i="9"/>
  <c r="O195" i="9"/>
  <c r="P195" i="9" s="1"/>
  <c r="P194" i="9" s="1"/>
  <c r="I45" i="5" s="1"/>
  <c r="O216" i="9"/>
  <c r="P216" i="9" s="1"/>
  <c r="P215" i="9" s="1"/>
  <c r="M215" i="9"/>
  <c r="P180" i="9"/>
  <c r="I43" i="5" s="1"/>
  <c r="M244" i="9"/>
  <c r="H56" i="5" s="1"/>
  <c r="O245" i="9"/>
  <c r="P245" i="9" s="1"/>
  <c r="P244" i="9" s="1"/>
  <c r="I56" i="5" s="1"/>
  <c r="M166" i="9"/>
  <c r="H41" i="5" s="1"/>
  <c r="M173" i="9"/>
  <c r="H42" i="5" s="1"/>
  <c r="P145" i="9"/>
  <c r="I38" i="5" s="1"/>
  <c r="P173" i="9"/>
  <c r="I42" i="5" s="1"/>
  <c r="M145" i="9"/>
  <c r="H38" i="5" s="1"/>
  <c r="P166" i="9"/>
  <c r="I41" i="5" s="1"/>
  <c r="O202" i="9"/>
  <c r="P202" i="9" s="1"/>
  <c r="P201" i="9" s="1"/>
  <c r="I46" i="5" s="1"/>
  <c r="L270" i="9"/>
  <c r="M270" i="9" s="1"/>
  <c r="O270" i="9" s="1"/>
  <c r="P270" i="9" s="1"/>
  <c r="L261" i="9"/>
  <c r="M261" i="9" s="1"/>
  <c r="O261" i="9" s="1"/>
  <c r="P261" i="9" s="1"/>
  <c r="L265" i="9"/>
  <c r="M265" i="9" s="1"/>
  <c r="O265" i="9" s="1"/>
  <c r="P265" i="9" s="1"/>
  <c r="L269" i="9"/>
  <c r="M269" i="9" s="1"/>
  <c r="O269" i="9" s="1"/>
  <c r="P269" i="9" s="1"/>
  <c r="L328" i="9"/>
  <c r="M328" i="9" s="1"/>
  <c r="O328" i="9" s="1"/>
  <c r="P328" i="9" s="1"/>
  <c r="L271" i="9"/>
  <c r="M271" i="9" s="1"/>
  <c r="O271" i="9" s="1"/>
  <c r="P271" i="9" s="1"/>
  <c r="L262" i="9"/>
  <c r="M262" i="9" s="1"/>
  <c r="O262" i="9" s="1"/>
  <c r="P262" i="9" s="1"/>
  <c r="L266" i="9"/>
  <c r="M266" i="9" s="1"/>
  <c r="O266" i="9" s="1"/>
  <c r="P266" i="9" s="1"/>
  <c r="L260" i="9"/>
  <c r="M260" i="9" s="1"/>
  <c r="O260" i="9" s="1"/>
  <c r="P260" i="9" s="1"/>
  <c r="L272" i="9"/>
  <c r="M272" i="9" s="1"/>
  <c r="O272" i="9" s="1"/>
  <c r="P272" i="9" s="1"/>
  <c r="L268" i="9"/>
  <c r="M268" i="9" s="1"/>
  <c r="O268" i="9" s="1"/>
  <c r="P268" i="9" s="1"/>
  <c r="L258" i="9"/>
  <c r="M258" i="9" s="1"/>
  <c r="O258" i="9" s="1"/>
  <c r="P258" i="9" s="1"/>
  <c r="L264" i="9"/>
  <c r="M264" i="9" s="1"/>
  <c r="O264" i="9" s="1"/>
  <c r="P264" i="9" s="1"/>
  <c r="L329" i="9"/>
  <c r="M329" i="9" s="1"/>
  <c r="O329" i="9" s="1"/>
  <c r="P329" i="9" s="1"/>
  <c r="L267" i="9"/>
  <c r="M267" i="9" s="1"/>
  <c r="O267" i="9" s="1"/>
  <c r="P267" i="9" s="1"/>
  <c r="L263" i="9"/>
  <c r="M263" i="9" s="1"/>
  <c r="O263" i="9" s="1"/>
  <c r="P263" i="9" s="1"/>
  <c r="L331" i="9"/>
  <c r="M331" i="9" s="1"/>
  <c r="O331" i="9" s="1"/>
  <c r="P331" i="9" s="1"/>
  <c r="L332" i="9"/>
  <c r="M332" i="9" s="1"/>
  <c r="O332" i="9" s="1"/>
  <c r="P332" i="9" s="1"/>
  <c r="L259" i="9"/>
  <c r="M259" i="9" s="1"/>
  <c r="O259" i="9" s="1"/>
  <c r="P259" i="9" s="1"/>
  <c r="L330" i="9"/>
  <c r="M330" i="9" s="1"/>
  <c r="O330" i="9" s="1"/>
  <c r="P330" i="9" s="1"/>
  <c r="L257" i="9"/>
  <c r="M257" i="9" s="1"/>
  <c r="O257" i="9" s="1"/>
  <c r="P257" i="9" s="1"/>
  <c r="N33" i="9"/>
  <c r="K33" i="9"/>
  <c r="H33" i="9"/>
  <c r="I33" i="9" s="1"/>
  <c r="J33" i="9" s="1"/>
  <c r="N32" i="9"/>
  <c r="K32" i="9"/>
  <c r="H32" i="9"/>
  <c r="I32" i="9" s="1"/>
  <c r="J32" i="9" s="1"/>
  <c r="N31" i="9"/>
  <c r="K31" i="9"/>
  <c r="H31" i="9"/>
  <c r="I31" i="9" s="1"/>
  <c r="J31" i="9" s="1"/>
  <c r="N30" i="9"/>
  <c r="K30" i="9"/>
  <c r="H30" i="9"/>
  <c r="I30" i="9" s="1"/>
  <c r="J30" i="9" s="1"/>
  <c r="N29" i="9"/>
  <c r="K29" i="9"/>
  <c r="H29" i="9"/>
  <c r="I29" i="9" s="1"/>
  <c r="J29" i="9" s="1"/>
  <c r="N28" i="9"/>
  <c r="K28" i="9"/>
  <c r="H28" i="9"/>
  <c r="I28" i="9" s="1"/>
  <c r="J28" i="9" s="1"/>
  <c r="N27" i="9"/>
  <c r="K27" i="9"/>
  <c r="H27" i="9"/>
  <c r="I27" i="9" s="1"/>
  <c r="J27" i="9" s="1"/>
  <c r="N26" i="9"/>
  <c r="K26" i="9"/>
  <c r="H26" i="9"/>
  <c r="I26" i="9" s="1"/>
  <c r="J26" i="9" s="1"/>
  <c r="N25" i="9"/>
  <c r="K25" i="9"/>
  <c r="H25" i="9"/>
  <c r="I25" i="9" s="1"/>
  <c r="J25" i="9" s="1"/>
  <c r="N24" i="9"/>
  <c r="K24" i="9"/>
  <c r="H24" i="9"/>
  <c r="I24" i="9" s="1"/>
  <c r="J24" i="9" s="1"/>
  <c r="N23" i="9"/>
  <c r="K23" i="9"/>
  <c r="H23" i="9"/>
  <c r="I23" i="9" s="1"/>
  <c r="J23" i="9" s="1"/>
  <c r="N22" i="9"/>
  <c r="K22" i="9"/>
  <c r="H22" i="9"/>
  <c r="I22" i="9" s="1"/>
  <c r="J22" i="9" s="1"/>
  <c r="N21" i="9"/>
  <c r="K21" i="9"/>
  <c r="H21" i="9"/>
  <c r="I21" i="9" s="1"/>
  <c r="J21" i="9" s="1"/>
  <c r="N19" i="9"/>
  <c r="K19" i="9"/>
  <c r="H19" i="9"/>
  <c r="I19" i="9" s="1"/>
  <c r="J19" i="9" s="1"/>
  <c r="N20" i="9"/>
  <c r="K20" i="9"/>
  <c r="H20" i="9"/>
  <c r="I20" i="9" s="1"/>
  <c r="J20" i="9" s="1"/>
  <c r="L25" i="9" l="1"/>
  <c r="M25" i="9" s="1"/>
  <c r="O25" i="9" s="1"/>
  <c r="P25" i="9" s="1"/>
  <c r="L19" i="9"/>
  <c r="M19" i="9" s="1"/>
  <c r="O19" i="9" s="1"/>
  <c r="P19" i="9" s="1"/>
  <c r="L31" i="9"/>
  <c r="M31" i="9" s="1"/>
  <c r="O31" i="9" s="1"/>
  <c r="P31" i="9" s="1"/>
  <c r="L26" i="9"/>
  <c r="M26" i="9" s="1"/>
  <c r="O26" i="9" s="1"/>
  <c r="P26" i="9" s="1"/>
  <c r="L32" i="9"/>
  <c r="M32" i="9" s="1"/>
  <c r="O32" i="9" s="1"/>
  <c r="P32" i="9" s="1"/>
  <c r="L29" i="9"/>
  <c r="M29" i="9" s="1"/>
  <c r="O29" i="9" s="1"/>
  <c r="P29" i="9" s="1"/>
  <c r="L21" i="9"/>
  <c r="M21" i="9" s="1"/>
  <c r="O21" i="9" s="1"/>
  <c r="P21" i="9" s="1"/>
  <c r="L33" i="9"/>
  <c r="M33" i="9" s="1"/>
  <c r="O33" i="9" s="1"/>
  <c r="P33" i="9" s="1"/>
  <c r="L23" i="9"/>
  <c r="M23" i="9" s="1"/>
  <c r="O23" i="9" s="1"/>
  <c r="P23" i="9" s="1"/>
  <c r="L30" i="9"/>
  <c r="M30" i="9" s="1"/>
  <c r="O30" i="9" s="1"/>
  <c r="P30" i="9" s="1"/>
  <c r="L24" i="9"/>
  <c r="M24" i="9" s="1"/>
  <c r="O24" i="9" s="1"/>
  <c r="P24" i="9" s="1"/>
  <c r="L22" i="9"/>
  <c r="M22" i="9" s="1"/>
  <c r="O22" i="9" s="1"/>
  <c r="P22" i="9" s="1"/>
  <c r="L27" i="9"/>
  <c r="M27" i="9" s="1"/>
  <c r="O27" i="9" s="1"/>
  <c r="P27" i="9" s="1"/>
  <c r="L28" i="9"/>
  <c r="M28" i="9" s="1"/>
  <c r="O28" i="9" s="1"/>
  <c r="P28" i="9" s="1"/>
  <c r="L20" i="9"/>
  <c r="M20" i="9" s="1"/>
  <c r="O20" i="9" s="1"/>
  <c r="P20" i="9" s="1"/>
  <c r="N92" i="9"/>
  <c r="K92" i="9"/>
  <c r="H92" i="9"/>
  <c r="I92" i="9" s="1"/>
  <c r="J92" i="9" s="1"/>
  <c r="N96" i="9"/>
  <c r="K96" i="9"/>
  <c r="H96" i="9"/>
  <c r="I96" i="9" s="1"/>
  <c r="J96" i="9" s="1"/>
  <c r="N95" i="9"/>
  <c r="K95" i="9"/>
  <c r="H95" i="9"/>
  <c r="I95" i="9" s="1"/>
  <c r="J95" i="9" s="1"/>
  <c r="N94" i="9"/>
  <c r="K94" i="9"/>
  <c r="H94" i="9"/>
  <c r="I94" i="9" s="1"/>
  <c r="J94" i="9" s="1"/>
  <c r="N93" i="9"/>
  <c r="K93" i="9"/>
  <c r="H93" i="9"/>
  <c r="I93" i="9" s="1"/>
  <c r="J93" i="9" s="1"/>
  <c r="N91" i="9"/>
  <c r="K91" i="9"/>
  <c r="H91" i="9"/>
  <c r="I91" i="9" s="1"/>
  <c r="J91" i="9" s="1"/>
  <c r="N90" i="9"/>
  <c r="K90" i="9"/>
  <c r="H90" i="9"/>
  <c r="I90" i="9" s="1"/>
  <c r="J90" i="9" s="1"/>
  <c r="N89" i="9"/>
  <c r="K89" i="9"/>
  <c r="H89" i="9"/>
  <c r="I89" i="9" s="1"/>
  <c r="J89" i="9" s="1"/>
  <c r="N88" i="9"/>
  <c r="K88" i="9"/>
  <c r="H88" i="9"/>
  <c r="I88" i="9" s="1"/>
  <c r="J88" i="9" s="1"/>
  <c r="N346" i="9"/>
  <c r="K346" i="9"/>
  <c r="H346" i="9"/>
  <c r="I346" i="9" s="1"/>
  <c r="J346" i="9" s="1"/>
  <c r="N345" i="9"/>
  <c r="K345" i="9"/>
  <c r="H345" i="9"/>
  <c r="I345" i="9" s="1"/>
  <c r="J345" i="9" s="1"/>
  <c r="N344" i="9"/>
  <c r="K344" i="9"/>
  <c r="H344" i="9"/>
  <c r="I344" i="9" s="1"/>
  <c r="J344" i="9" s="1"/>
  <c r="N343" i="9"/>
  <c r="K343" i="9"/>
  <c r="H343" i="9"/>
  <c r="I343" i="9" s="1"/>
  <c r="J343" i="9" s="1"/>
  <c r="N354" i="9"/>
  <c r="K354" i="9"/>
  <c r="H354" i="9"/>
  <c r="I354" i="9" s="1"/>
  <c r="J354" i="9" s="1"/>
  <c r="N353" i="9"/>
  <c r="K353" i="9"/>
  <c r="H353" i="9"/>
  <c r="I353" i="9" s="1"/>
  <c r="J353" i="9" s="1"/>
  <c r="N352" i="9"/>
  <c r="K352" i="9"/>
  <c r="H352" i="9"/>
  <c r="I352" i="9" s="1"/>
  <c r="J352" i="9" s="1"/>
  <c r="N351" i="9"/>
  <c r="K351" i="9"/>
  <c r="H351" i="9"/>
  <c r="I351" i="9" s="1"/>
  <c r="J351" i="9" s="1"/>
  <c r="N350" i="9"/>
  <c r="K350" i="9"/>
  <c r="H350" i="9"/>
  <c r="I350" i="9" s="1"/>
  <c r="J350" i="9" s="1"/>
  <c r="N349" i="9"/>
  <c r="K349" i="9"/>
  <c r="H349" i="9"/>
  <c r="I349" i="9" s="1"/>
  <c r="J349" i="9" s="1"/>
  <c r="N348" i="9"/>
  <c r="K348" i="9"/>
  <c r="H348" i="9"/>
  <c r="I348" i="9" s="1"/>
  <c r="J348" i="9" s="1"/>
  <c r="N347" i="9"/>
  <c r="K347" i="9"/>
  <c r="H347" i="9"/>
  <c r="I347" i="9" s="1"/>
  <c r="J347" i="9" s="1"/>
  <c r="N342" i="9"/>
  <c r="K342" i="9"/>
  <c r="H342" i="9"/>
  <c r="I342" i="9" s="1"/>
  <c r="J342" i="9" s="1"/>
  <c r="N341" i="9"/>
  <c r="K341" i="9"/>
  <c r="H341" i="9"/>
  <c r="I341" i="9" s="1"/>
  <c r="J341" i="9" s="1"/>
  <c r="N340" i="9"/>
  <c r="K340" i="9"/>
  <c r="H340" i="9"/>
  <c r="I340" i="9" s="1"/>
  <c r="J340" i="9" s="1"/>
  <c r="N339" i="9"/>
  <c r="K339" i="9"/>
  <c r="H339" i="9"/>
  <c r="I339" i="9" s="1"/>
  <c r="J339" i="9" s="1"/>
  <c r="N338" i="9"/>
  <c r="K338" i="9"/>
  <c r="H338" i="9"/>
  <c r="I338" i="9" s="1"/>
  <c r="J338" i="9" s="1"/>
  <c r="N337" i="9"/>
  <c r="K337" i="9"/>
  <c r="H337" i="9"/>
  <c r="I337" i="9" s="1"/>
  <c r="J337" i="9" s="1"/>
  <c r="N336" i="9"/>
  <c r="K336" i="9"/>
  <c r="H336" i="9"/>
  <c r="I336" i="9" s="1"/>
  <c r="J336" i="9" s="1"/>
  <c r="N335" i="9"/>
  <c r="K335" i="9"/>
  <c r="H335" i="9"/>
  <c r="I335" i="9" s="1"/>
  <c r="J335" i="9" s="1"/>
  <c r="N334" i="9"/>
  <c r="K334" i="9"/>
  <c r="H334" i="9"/>
  <c r="I334" i="9" s="1"/>
  <c r="J334" i="9" s="1"/>
  <c r="N333" i="9"/>
  <c r="K333" i="9"/>
  <c r="H333" i="9"/>
  <c r="I333" i="9" s="1"/>
  <c r="J333" i="9" s="1"/>
  <c r="N42" i="9"/>
  <c r="K42" i="9"/>
  <c r="H42" i="9"/>
  <c r="I42" i="9" s="1"/>
  <c r="J42" i="9" s="1"/>
  <c r="N41" i="9"/>
  <c r="K41" i="9"/>
  <c r="H41" i="9"/>
  <c r="I41" i="9" s="1"/>
  <c r="J41" i="9" s="1"/>
  <c r="N40" i="9"/>
  <c r="K40" i="9"/>
  <c r="H40" i="9"/>
  <c r="I40" i="9" s="1"/>
  <c r="J40" i="9" s="1"/>
  <c r="N39" i="9"/>
  <c r="K39" i="9"/>
  <c r="H39" i="9"/>
  <c r="I39" i="9" s="1"/>
  <c r="J39" i="9" s="1"/>
  <c r="N38" i="9"/>
  <c r="K38" i="9"/>
  <c r="H38" i="9"/>
  <c r="I38" i="9" s="1"/>
  <c r="J38" i="9" s="1"/>
  <c r="N107" i="9"/>
  <c r="K107" i="9"/>
  <c r="H107" i="9"/>
  <c r="I107" i="9" s="1"/>
  <c r="J107" i="9" s="1"/>
  <c r="N106" i="9"/>
  <c r="K106" i="9"/>
  <c r="H106" i="9"/>
  <c r="I106" i="9" s="1"/>
  <c r="J106" i="9" s="1"/>
  <c r="N105" i="9"/>
  <c r="K105" i="9"/>
  <c r="H105" i="9"/>
  <c r="I105" i="9" s="1"/>
  <c r="J105" i="9" s="1"/>
  <c r="N104" i="9"/>
  <c r="K104" i="9"/>
  <c r="H104" i="9"/>
  <c r="I104" i="9" s="1"/>
  <c r="J104" i="9" s="1"/>
  <c r="N74" i="9"/>
  <c r="K74" i="9"/>
  <c r="H74" i="9"/>
  <c r="I74" i="9" s="1"/>
  <c r="J74" i="9" s="1"/>
  <c r="N73" i="9"/>
  <c r="K73" i="9"/>
  <c r="H73" i="9"/>
  <c r="I73" i="9" s="1"/>
  <c r="J73" i="9" s="1"/>
  <c r="N72" i="9"/>
  <c r="K72" i="9"/>
  <c r="H72" i="9"/>
  <c r="I72" i="9" s="1"/>
  <c r="J72" i="9" s="1"/>
  <c r="N71" i="9"/>
  <c r="K71" i="9"/>
  <c r="H71" i="9"/>
  <c r="I71" i="9" s="1"/>
  <c r="J71" i="9" s="1"/>
  <c r="N70" i="9"/>
  <c r="K70" i="9"/>
  <c r="H70" i="9"/>
  <c r="I70" i="9" s="1"/>
  <c r="J70" i="9" s="1"/>
  <c r="N69" i="9"/>
  <c r="K69" i="9"/>
  <c r="H69" i="9"/>
  <c r="I69" i="9" s="1"/>
  <c r="J69" i="9" s="1"/>
  <c r="N130" i="9"/>
  <c r="K130" i="9"/>
  <c r="H130" i="9"/>
  <c r="I130" i="9" s="1"/>
  <c r="J130" i="9" s="1"/>
  <c r="N129" i="9"/>
  <c r="K129" i="9"/>
  <c r="H129" i="9"/>
  <c r="I129" i="9" l="1"/>
  <c r="J129" i="9" s="1"/>
  <c r="L129" i="9" s="1"/>
  <c r="M129" i="9" s="1"/>
  <c r="O129" i="9" s="1"/>
  <c r="P129" i="9" s="1"/>
  <c r="L335" i="9"/>
  <c r="M335" i="9" s="1"/>
  <c r="O335" i="9" s="1"/>
  <c r="P335" i="9" s="1"/>
  <c r="L39" i="9"/>
  <c r="M39" i="9" s="1"/>
  <c r="O39" i="9" s="1"/>
  <c r="P39" i="9" s="1"/>
  <c r="L339" i="9"/>
  <c r="M339" i="9" s="1"/>
  <c r="O339" i="9" s="1"/>
  <c r="P339" i="9" s="1"/>
  <c r="L347" i="9"/>
  <c r="M347" i="9" s="1"/>
  <c r="O347" i="9" s="1"/>
  <c r="P347" i="9" s="1"/>
  <c r="L73" i="9"/>
  <c r="M73" i="9" s="1"/>
  <c r="O73" i="9" s="1"/>
  <c r="P73" i="9" s="1"/>
  <c r="L351" i="9"/>
  <c r="M351" i="9" s="1"/>
  <c r="O351" i="9" s="1"/>
  <c r="P351" i="9" s="1"/>
  <c r="L344" i="9"/>
  <c r="M344" i="9" s="1"/>
  <c r="O344" i="9" s="1"/>
  <c r="P344" i="9" s="1"/>
  <c r="L91" i="9"/>
  <c r="M91" i="9" s="1"/>
  <c r="O91" i="9" s="1"/>
  <c r="P91" i="9" s="1"/>
  <c r="L337" i="9"/>
  <c r="M337" i="9" s="1"/>
  <c r="O337" i="9" s="1"/>
  <c r="P337" i="9" s="1"/>
  <c r="L340" i="9"/>
  <c r="M340" i="9" s="1"/>
  <c r="O340" i="9" s="1"/>
  <c r="P340" i="9" s="1"/>
  <c r="L349" i="9"/>
  <c r="M349" i="9" s="1"/>
  <c r="O349" i="9" s="1"/>
  <c r="P349" i="9" s="1"/>
  <c r="L352" i="9"/>
  <c r="M352" i="9" s="1"/>
  <c r="O352" i="9" s="1"/>
  <c r="P352" i="9" s="1"/>
  <c r="L346" i="9"/>
  <c r="M346" i="9" s="1"/>
  <c r="O346" i="9" s="1"/>
  <c r="P346" i="9" s="1"/>
  <c r="L94" i="9"/>
  <c r="M94" i="9" s="1"/>
  <c r="O94" i="9" s="1"/>
  <c r="P94" i="9" s="1"/>
  <c r="L72" i="9"/>
  <c r="M72" i="9" s="1"/>
  <c r="O72" i="9" s="1"/>
  <c r="P72" i="9" s="1"/>
  <c r="L104" i="9"/>
  <c r="M104" i="9" s="1"/>
  <c r="O104" i="9" s="1"/>
  <c r="P104" i="9" s="1"/>
  <c r="L41" i="9"/>
  <c r="M41" i="9" s="1"/>
  <c r="O41" i="9" s="1"/>
  <c r="P41" i="9" s="1"/>
  <c r="L341" i="9"/>
  <c r="M341" i="9" s="1"/>
  <c r="O341" i="9" s="1"/>
  <c r="P341" i="9" s="1"/>
  <c r="L353" i="9"/>
  <c r="M353" i="9" s="1"/>
  <c r="O353" i="9" s="1"/>
  <c r="P353" i="9" s="1"/>
  <c r="L88" i="9"/>
  <c r="M88" i="9" s="1"/>
  <c r="L89" i="9"/>
  <c r="M89" i="9" s="1"/>
  <c r="O89" i="9" s="1"/>
  <c r="P89" i="9" s="1"/>
  <c r="L69" i="9"/>
  <c r="M69" i="9" s="1"/>
  <c r="O69" i="9" s="1"/>
  <c r="P69" i="9" s="1"/>
  <c r="L92" i="9"/>
  <c r="M92" i="9" s="1"/>
  <c r="O92" i="9" s="1"/>
  <c r="P92" i="9" s="1"/>
  <c r="L96" i="9"/>
  <c r="M96" i="9" s="1"/>
  <c r="O96" i="9" s="1"/>
  <c r="P96" i="9" s="1"/>
  <c r="L95" i="9"/>
  <c r="M95" i="9" s="1"/>
  <c r="O95" i="9" s="1"/>
  <c r="P95" i="9" s="1"/>
  <c r="L93" i="9"/>
  <c r="M93" i="9" s="1"/>
  <c r="O93" i="9" s="1"/>
  <c r="P93" i="9" s="1"/>
  <c r="L90" i="9"/>
  <c r="M90" i="9" s="1"/>
  <c r="O90" i="9" s="1"/>
  <c r="P90" i="9" s="1"/>
  <c r="O88" i="9"/>
  <c r="P88" i="9" s="1"/>
  <c r="L343" i="9"/>
  <c r="M343" i="9" s="1"/>
  <c r="O343" i="9" s="1"/>
  <c r="P343" i="9" s="1"/>
  <c r="L345" i="9"/>
  <c r="M345" i="9" s="1"/>
  <c r="O345" i="9" s="1"/>
  <c r="P345" i="9" s="1"/>
  <c r="L338" i="9"/>
  <c r="M338" i="9" s="1"/>
  <c r="O338" i="9" s="1"/>
  <c r="P338" i="9" s="1"/>
  <c r="L350" i="9"/>
  <c r="M350" i="9" s="1"/>
  <c r="O350" i="9" s="1"/>
  <c r="P350" i="9" s="1"/>
  <c r="L336" i="9"/>
  <c r="M336" i="9" s="1"/>
  <c r="O336" i="9" s="1"/>
  <c r="P336" i="9" s="1"/>
  <c r="L348" i="9"/>
  <c r="M348" i="9" s="1"/>
  <c r="O348" i="9" s="1"/>
  <c r="P348" i="9" s="1"/>
  <c r="L334" i="9"/>
  <c r="M334" i="9" s="1"/>
  <c r="O334" i="9" s="1"/>
  <c r="P334" i="9" s="1"/>
  <c r="L342" i="9"/>
  <c r="M342" i="9" s="1"/>
  <c r="O342" i="9" s="1"/>
  <c r="P342" i="9" s="1"/>
  <c r="L354" i="9"/>
  <c r="M354" i="9" s="1"/>
  <c r="O354" i="9" s="1"/>
  <c r="P354" i="9" s="1"/>
  <c r="L333" i="9"/>
  <c r="M333" i="9" s="1"/>
  <c r="O333" i="9" s="1"/>
  <c r="P333" i="9" s="1"/>
  <c r="L42" i="9"/>
  <c r="M42" i="9" s="1"/>
  <c r="O42" i="9" s="1"/>
  <c r="P42" i="9" s="1"/>
  <c r="L40" i="9"/>
  <c r="M40" i="9" s="1"/>
  <c r="O40" i="9" s="1"/>
  <c r="P40" i="9" s="1"/>
  <c r="L38" i="9"/>
  <c r="M38" i="9" s="1"/>
  <c r="O38" i="9" s="1"/>
  <c r="P38" i="9" s="1"/>
  <c r="L106" i="9"/>
  <c r="M106" i="9" s="1"/>
  <c r="O106" i="9" s="1"/>
  <c r="P106" i="9" s="1"/>
  <c r="L107" i="9"/>
  <c r="M107" i="9" s="1"/>
  <c r="O107" i="9" s="1"/>
  <c r="P107" i="9" s="1"/>
  <c r="L105" i="9"/>
  <c r="M105" i="9" s="1"/>
  <c r="O105" i="9" s="1"/>
  <c r="P105" i="9" s="1"/>
  <c r="L74" i="9"/>
  <c r="M74" i="9" s="1"/>
  <c r="O74" i="9" s="1"/>
  <c r="P74" i="9" s="1"/>
  <c r="L71" i="9"/>
  <c r="M71" i="9" s="1"/>
  <c r="O71" i="9" s="1"/>
  <c r="P71" i="9" s="1"/>
  <c r="L70" i="9"/>
  <c r="M70" i="9" s="1"/>
  <c r="O70" i="9" s="1"/>
  <c r="P70" i="9" s="1"/>
  <c r="L130" i="9"/>
  <c r="M130" i="9" s="1"/>
  <c r="O130" i="9" s="1"/>
  <c r="P130" i="9" s="1"/>
  <c r="J108" i="5"/>
  <c r="J99" i="5"/>
  <c r="J101" i="5"/>
  <c r="J109" i="5" l="1"/>
  <c r="J104" i="5"/>
  <c r="J103" i="5"/>
  <c r="J102" i="5"/>
  <c r="J100" i="5"/>
  <c r="J96" i="5"/>
  <c r="J95" i="5"/>
  <c r="J94" i="5"/>
  <c r="J93" i="5"/>
  <c r="J92" i="5"/>
  <c r="J91" i="5"/>
  <c r="J97" i="5" l="1"/>
  <c r="B4" i="5" l="1"/>
  <c r="N356" i="9" l="1"/>
  <c r="K356" i="9"/>
  <c r="H356" i="9"/>
  <c r="I356" i="9" s="1"/>
  <c r="J356" i="9" s="1"/>
  <c r="N355" i="9"/>
  <c r="K355" i="9"/>
  <c r="H355" i="9"/>
  <c r="I355" i="9" s="1"/>
  <c r="J355" i="9" s="1"/>
  <c r="N256" i="9"/>
  <c r="K256" i="9"/>
  <c r="H256" i="9"/>
  <c r="I256" i="9" s="1"/>
  <c r="J256" i="9" s="1"/>
  <c r="G255" i="9"/>
  <c r="N237" i="9"/>
  <c r="K237" i="9"/>
  <c r="H237" i="9"/>
  <c r="I237" i="9" s="1"/>
  <c r="J237" i="9" s="1"/>
  <c r="S235" i="9"/>
  <c r="N236" i="9"/>
  <c r="K236" i="9"/>
  <c r="H236" i="9"/>
  <c r="I236" i="9" s="1"/>
  <c r="J236" i="9" s="1"/>
  <c r="G235" i="9"/>
  <c r="N234" i="9"/>
  <c r="K234" i="9"/>
  <c r="H234" i="9"/>
  <c r="I234" i="9" s="1"/>
  <c r="J234" i="9" s="1"/>
  <c r="N233" i="9"/>
  <c r="K233" i="9"/>
  <c r="H233" i="9"/>
  <c r="I233" i="9" s="1"/>
  <c r="J233" i="9" s="1"/>
  <c r="G232" i="9"/>
  <c r="N231" i="9"/>
  <c r="K231" i="9"/>
  <c r="H231" i="9"/>
  <c r="I231" i="9" s="1"/>
  <c r="J231" i="9" s="1"/>
  <c r="N230" i="9"/>
  <c r="K230" i="9"/>
  <c r="H230" i="9"/>
  <c r="I230" i="9" s="1"/>
  <c r="J230" i="9" s="1"/>
  <c r="G229" i="9"/>
  <c r="H160" i="9"/>
  <c r="I160" i="9" s="1"/>
  <c r="J160" i="9" s="1"/>
  <c r="H158" i="9"/>
  <c r="I158" i="9" s="1"/>
  <c r="J158" i="9" s="1"/>
  <c r="L158" i="9" s="1"/>
  <c r="M158" i="9" s="1"/>
  <c r="O158" i="9" s="1"/>
  <c r="P158" i="9" s="1"/>
  <c r="H157" i="9"/>
  <c r="I157" i="9" s="1"/>
  <c r="J157" i="9" s="1"/>
  <c r="L157" i="9" s="1"/>
  <c r="M157" i="9" s="1"/>
  <c r="O157" i="9" s="1"/>
  <c r="P157" i="9" s="1"/>
  <c r="S152" i="9"/>
  <c r="H153" i="9"/>
  <c r="I153" i="9" s="1"/>
  <c r="J153" i="9" s="1"/>
  <c r="G152" i="9"/>
  <c r="N144" i="9"/>
  <c r="K144" i="9"/>
  <c r="H144" i="9"/>
  <c r="I144" i="9" s="1"/>
  <c r="J144" i="9" s="1"/>
  <c r="N143" i="9"/>
  <c r="K143" i="9"/>
  <c r="H143" i="9"/>
  <c r="I143" i="9" s="1"/>
  <c r="J143" i="9" s="1"/>
  <c r="N139" i="9"/>
  <c r="K139" i="9"/>
  <c r="H139" i="9"/>
  <c r="I139" i="9" s="1"/>
  <c r="J139" i="9" s="1"/>
  <c r="G138" i="9"/>
  <c r="N137" i="9"/>
  <c r="K137" i="9"/>
  <c r="H137" i="9"/>
  <c r="I137" i="9" s="1"/>
  <c r="J137" i="9" s="1"/>
  <c r="N136" i="9"/>
  <c r="K136" i="9"/>
  <c r="H136" i="9"/>
  <c r="I136" i="9" s="1"/>
  <c r="J136" i="9" s="1"/>
  <c r="N132" i="9"/>
  <c r="K132" i="9"/>
  <c r="H132" i="9"/>
  <c r="I132" i="9" s="1"/>
  <c r="J132" i="9" s="1"/>
  <c r="G131" i="9"/>
  <c r="N125" i="9"/>
  <c r="K125" i="9"/>
  <c r="H125" i="9"/>
  <c r="I125" i="9" s="1"/>
  <c r="G124" i="9"/>
  <c r="N116" i="9"/>
  <c r="K116" i="9"/>
  <c r="H116" i="9"/>
  <c r="I116" i="9" s="1"/>
  <c r="J116" i="9" s="1"/>
  <c r="S113" i="9"/>
  <c r="N115" i="9"/>
  <c r="K115" i="9"/>
  <c r="H115" i="9"/>
  <c r="I115" i="9" s="1"/>
  <c r="J115" i="9" s="1"/>
  <c r="N114" i="9"/>
  <c r="K114" i="9"/>
  <c r="H114" i="9"/>
  <c r="I114" i="9" s="1"/>
  <c r="J114" i="9" s="1"/>
  <c r="G113" i="9"/>
  <c r="N112" i="9"/>
  <c r="K112" i="9"/>
  <c r="H112" i="9"/>
  <c r="I112" i="9" s="1"/>
  <c r="J112" i="9" s="1"/>
  <c r="N111" i="9"/>
  <c r="K111" i="9"/>
  <c r="H111" i="9"/>
  <c r="I111" i="9" s="1"/>
  <c r="J111" i="9" s="1"/>
  <c r="N110" i="9"/>
  <c r="K110" i="9"/>
  <c r="H110" i="9"/>
  <c r="I110" i="9" s="1"/>
  <c r="J110" i="9" s="1"/>
  <c r="N109" i="9"/>
  <c r="K109" i="9"/>
  <c r="H109" i="9"/>
  <c r="I109" i="9" s="1"/>
  <c r="J109" i="9" s="1"/>
  <c r="N108" i="9"/>
  <c r="K108" i="9"/>
  <c r="H108" i="9"/>
  <c r="I108" i="9" s="1"/>
  <c r="J108" i="9" s="1"/>
  <c r="N103" i="9"/>
  <c r="K103" i="9"/>
  <c r="H103" i="9"/>
  <c r="I103" i="9" s="1"/>
  <c r="J103" i="9" s="1"/>
  <c r="G102" i="9"/>
  <c r="N101" i="9"/>
  <c r="K101" i="9"/>
  <c r="H101" i="9"/>
  <c r="I101" i="9" s="1"/>
  <c r="J101" i="9" s="1"/>
  <c r="N100" i="9"/>
  <c r="K100" i="9"/>
  <c r="H100" i="9"/>
  <c r="I100" i="9" s="1"/>
  <c r="J100" i="9" s="1"/>
  <c r="N99" i="9"/>
  <c r="K99" i="9"/>
  <c r="H99" i="9"/>
  <c r="I99" i="9" s="1"/>
  <c r="J99" i="9" s="1"/>
  <c r="N98" i="9"/>
  <c r="K98" i="9"/>
  <c r="H98" i="9"/>
  <c r="I98" i="9" s="1"/>
  <c r="N97" i="9"/>
  <c r="K97" i="9"/>
  <c r="H97" i="9"/>
  <c r="I97" i="9" s="1"/>
  <c r="J97" i="9" s="1"/>
  <c r="N87" i="9"/>
  <c r="K87" i="9"/>
  <c r="H87" i="9"/>
  <c r="I87" i="9" s="1"/>
  <c r="J87" i="9" s="1"/>
  <c r="S86" i="9"/>
  <c r="G86" i="9"/>
  <c r="N85" i="9"/>
  <c r="K85" i="9"/>
  <c r="H85" i="9"/>
  <c r="I85" i="9" s="1"/>
  <c r="J85" i="9" s="1"/>
  <c r="N84" i="9"/>
  <c r="K84" i="9"/>
  <c r="H84" i="9"/>
  <c r="I84" i="9" s="1"/>
  <c r="J84" i="9" s="1"/>
  <c r="N83" i="9"/>
  <c r="K83" i="9"/>
  <c r="H83" i="9"/>
  <c r="I83" i="9" s="1"/>
  <c r="J83" i="9" s="1"/>
  <c r="N82" i="9"/>
  <c r="K82" i="9"/>
  <c r="H82" i="9"/>
  <c r="I82" i="9" s="1"/>
  <c r="J82" i="9" s="1"/>
  <c r="N81" i="9"/>
  <c r="K81" i="9"/>
  <c r="H81" i="9"/>
  <c r="I81" i="9" s="1"/>
  <c r="J81" i="9" s="1"/>
  <c r="N80" i="9"/>
  <c r="K80" i="9"/>
  <c r="H80" i="9"/>
  <c r="I80" i="9" s="1"/>
  <c r="J80" i="9" s="1"/>
  <c r="N79" i="9"/>
  <c r="K79" i="9"/>
  <c r="H79" i="9"/>
  <c r="I79" i="9" s="1"/>
  <c r="J79" i="9" s="1"/>
  <c r="N78" i="9"/>
  <c r="K78" i="9"/>
  <c r="H78" i="9"/>
  <c r="I78" i="9" s="1"/>
  <c r="J78" i="9" s="1"/>
  <c r="N77" i="9"/>
  <c r="K77" i="9"/>
  <c r="H77" i="9"/>
  <c r="I77" i="9" s="1"/>
  <c r="J77" i="9" s="1"/>
  <c r="N76" i="9"/>
  <c r="K76" i="9"/>
  <c r="H76" i="9"/>
  <c r="I76" i="9" s="1"/>
  <c r="J76" i="9" s="1"/>
  <c r="N75" i="9"/>
  <c r="K75" i="9"/>
  <c r="H75" i="9"/>
  <c r="I75" i="9" s="1"/>
  <c r="J75" i="9" s="1"/>
  <c r="N68" i="9"/>
  <c r="K68" i="9"/>
  <c r="H68" i="9"/>
  <c r="I68" i="9" s="1"/>
  <c r="G67" i="9"/>
  <c r="F29" i="5" s="1"/>
  <c r="G60" i="9"/>
  <c r="N59" i="9"/>
  <c r="K59" i="9"/>
  <c r="H59" i="9"/>
  <c r="I59" i="9" s="1"/>
  <c r="J59" i="9" s="1"/>
  <c r="N58" i="9"/>
  <c r="K58" i="9"/>
  <c r="H58" i="9"/>
  <c r="I58" i="9" s="1"/>
  <c r="J58" i="9" s="1"/>
  <c r="N57" i="9"/>
  <c r="K57" i="9"/>
  <c r="H57" i="9"/>
  <c r="I57" i="9" s="1"/>
  <c r="J57" i="9" s="1"/>
  <c r="N56" i="9"/>
  <c r="K56" i="9"/>
  <c r="H56" i="9"/>
  <c r="I56" i="9" s="1"/>
  <c r="J56" i="9" s="1"/>
  <c r="N55" i="9"/>
  <c r="K55" i="9"/>
  <c r="H55" i="9"/>
  <c r="I55" i="9" s="1"/>
  <c r="J55" i="9" s="1"/>
  <c r="N54" i="9"/>
  <c r="K54" i="9"/>
  <c r="H54" i="9"/>
  <c r="I54" i="9" s="1"/>
  <c r="J54" i="9" s="1"/>
  <c r="N53" i="9"/>
  <c r="K53" i="9"/>
  <c r="H53" i="9"/>
  <c r="I53" i="9" s="1"/>
  <c r="J53" i="9" s="1"/>
  <c r="N52" i="9"/>
  <c r="K52" i="9"/>
  <c r="H52" i="9"/>
  <c r="I52" i="9" s="1"/>
  <c r="J52" i="9" s="1"/>
  <c r="N51" i="9"/>
  <c r="K51" i="9"/>
  <c r="H51" i="9"/>
  <c r="I51" i="9" s="1"/>
  <c r="J51" i="9" s="1"/>
  <c r="N50" i="9"/>
  <c r="K50" i="9"/>
  <c r="H50" i="9"/>
  <c r="I50" i="9" s="1"/>
  <c r="J50" i="9" s="1"/>
  <c r="N49" i="9"/>
  <c r="K49" i="9"/>
  <c r="H49" i="9"/>
  <c r="I49" i="9" s="1"/>
  <c r="J49" i="9" s="1"/>
  <c r="N48" i="9"/>
  <c r="K48" i="9"/>
  <c r="H48" i="9"/>
  <c r="I48" i="9" s="1"/>
  <c r="J48" i="9" s="1"/>
  <c r="N47" i="9"/>
  <c r="K47" i="9"/>
  <c r="H47" i="9"/>
  <c r="I47" i="9" s="1"/>
  <c r="J47" i="9" s="1"/>
  <c r="N46" i="9"/>
  <c r="K46" i="9"/>
  <c r="H46" i="9"/>
  <c r="I46" i="9" s="1"/>
  <c r="J46" i="9" s="1"/>
  <c r="N45" i="9"/>
  <c r="K45" i="9"/>
  <c r="H45" i="9"/>
  <c r="I45" i="9" s="1"/>
  <c r="N44" i="9"/>
  <c r="K44" i="9"/>
  <c r="H44" i="9"/>
  <c r="I44" i="9" s="1"/>
  <c r="J44" i="9" s="1"/>
  <c r="N43" i="9"/>
  <c r="K43" i="9"/>
  <c r="H43" i="9"/>
  <c r="I43" i="9" s="1"/>
  <c r="J43" i="9" s="1"/>
  <c r="N37" i="9"/>
  <c r="K37" i="9"/>
  <c r="H37" i="9"/>
  <c r="I37" i="9" s="1"/>
  <c r="J37" i="9" s="1"/>
  <c r="N36" i="9"/>
  <c r="K36" i="9"/>
  <c r="H36" i="9"/>
  <c r="I36" i="9" s="1"/>
  <c r="N35" i="9"/>
  <c r="K35" i="9"/>
  <c r="H35" i="9"/>
  <c r="I35" i="9" s="1"/>
  <c r="J35" i="9" s="1"/>
  <c r="N34" i="9"/>
  <c r="K34" i="9"/>
  <c r="H34" i="9"/>
  <c r="I34" i="9" s="1"/>
  <c r="J34" i="9" s="1"/>
  <c r="N18" i="9"/>
  <c r="K18" i="9"/>
  <c r="H18" i="9"/>
  <c r="I18" i="9" s="1"/>
  <c r="J18" i="9" s="1"/>
  <c r="N17" i="9"/>
  <c r="K17" i="9"/>
  <c r="H17" i="9"/>
  <c r="I17" i="9" s="1"/>
  <c r="J17" i="9" s="1"/>
  <c r="N16" i="9"/>
  <c r="K16" i="9"/>
  <c r="H16" i="9"/>
  <c r="I16" i="9" s="1"/>
  <c r="J16" i="9" s="1"/>
  <c r="N15" i="9"/>
  <c r="K15" i="9"/>
  <c r="H15" i="9"/>
  <c r="I15" i="9" s="1"/>
  <c r="J15" i="9" s="1"/>
  <c r="G357" i="9" l="1"/>
  <c r="F39" i="5"/>
  <c r="G222" i="9"/>
  <c r="L139" i="9"/>
  <c r="M139" i="9" s="1"/>
  <c r="O139" i="9" s="1"/>
  <c r="P139" i="9" s="1"/>
  <c r="J152" i="9"/>
  <c r="G39" i="5" s="1"/>
  <c r="L153" i="9"/>
  <c r="M153" i="9" s="1"/>
  <c r="J159" i="9"/>
  <c r="L160" i="9"/>
  <c r="M160" i="9" s="1"/>
  <c r="L101" i="9"/>
  <c r="M101" i="9" s="1"/>
  <c r="O101" i="9" s="1"/>
  <c r="P101" i="9" s="1"/>
  <c r="L47" i="9"/>
  <c r="M47" i="9" s="1"/>
  <c r="O47" i="9" s="1"/>
  <c r="P47" i="9" s="1"/>
  <c r="L51" i="9"/>
  <c r="M51" i="9" s="1"/>
  <c r="O51" i="9" s="1"/>
  <c r="P51" i="9" s="1"/>
  <c r="L55" i="9"/>
  <c r="M55" i="9" s="1"/>
  <c r="O55" i="9" s="1"/>
  <c r="P55" i="9" s="1"/>
  <c r="L116" i="9"/>
  <c r="M116" i="9" s="1"/>
  <c r="O116" i="9" s="1"/>
  <c r="P116" i="9" s="1"/>
  <c r="L49" i="9"/>
  <c r="M49" i="9" s="1"/>
  <c r="O49" i="9" s="1"/>
  <c r="P49" i="9" s="1"/>
  <c r="L53" i="9"/>
  <c r="M53" i="9" s="1"/>
  <c r="O53" i="9" s="1"/>
  <c r="P53" i="9" s="1"/>
  <c r="L57" i="9"/>
  <c r="M57" i="9" s="1"/>
  <c r="O57" i="9" s="1"/>
  <c r="P57" i="9" s="1"/>
  <c r="L77" i="9"/>
  <c r="M77" i="9" s="1"/>
  <c r="O77" i="9" s="1"/>
  <c r="P77" i="9" s="1"/>
  <c r="L58" i="9"/>
  <c r="M58" i="9" s="1"/>
  <c r="O58" i="9" s="1"/>
  <c r="P58" i="9" s="1"/>
  <c r="L78" i="9"/>
  <c r="M78" i="9" s="1"/>
  <c r="O78" i="9" s="1"/>
  <c r="P78" i="9" s="1"/>
  <c r="L84" i="9"/>
  <c r="M84" i="9" s="1"/>
  <c r="O84" i="9" s="1"/>
  <c r="P84" i="9" s="1"/>
  <c r="L237" i="9"/>
  <c r="M237" i="9" s="1"/>
  <c r="O237" i="9" s="1"/>
  <c r="P237" i="9" s="1"/>
  <c r="L59" i="9"/>
  <c r="M59" i="9" s="1"/>
  <c r="O59" i="9" s="1"/>
  <c r="P59" i="9" s="1"/>
  <c r="L100" i="9"/>
  <c r="M100" i="9" s="1"/>
  <c r="O100" i="9" s="1"/>
  <c r="P100" i="9" s="1"/>
  <c r="J36" i="9"/>
  <c r="L36" i="9" s="1"/>
  <c r="M36" i="9" s="1"/>
  <c r="O36" i="9" s="1"/>
  <c r="P36" i="9" s="1"/>
  <c r="J45" i="9"/>
  <c r="L45" i="9" s="1"/>
  <c r="M45" i="9" s="1"/>
  <c r="O45" i="9" s="1"/>
  <c r="P45" i="9" s="1"/>
  <c r="L18" i="9"/>
  <c r="M18" i="9" s="1"/>
  <c r="O18" i="9" s="1"/>
  <c r="P18" i="9" s="1"/>
  <c r="L50" i="9"/>
  <c r="M50" i="9" s="1"/>
  <c r="O50" i="9" s="1"/>
  <c r="P50" i="9" s="1"/>
  <c r="L56" i="9"/>
  <c r="M56" i="9" s="1"/>
  <c r="O56" i="9" s="1"/>
  <c r="P56" i="9" s="1"/>
  <c r="L76" i="9"/>
  <c r="M76" i="9" s="1"/>
  <c r="O76" i="9" s="1"/>
  <c r="P76" i="9" s="1"/>
  <c r="L99" i="9"/>
  <c r="M99" i="9" s="1"/>
  <c r="O99" i="9" s="1"/>
  <c r="P99" i="9" s="1"/>
  <c r="L110" i="9"/>
  <c r="M110" i="9" s="1"/>
  <c r="O110" i="9" s="1"/>
  <c r="P110" i="9" s="1"/>
  <c r="L137" i="9"/>
  <c r="M137" i="9" s="1"/>
  <c r="O137" i="9" s="1"/>
  <c r="P137" i="9" s="1"/>
  <c r="L355" i="9"/>
  <c r="M355" i="9" s="1"/>
  <c r="O355" i="9" s="1"/>
  <c r="P355" i="9" s="1"/>
  <c r="L52" i="9"/>
  <c r="M52" i="9" s="1"/>
  <c r="O52" i="9" s="1"/>
  <c r="P52" i="9" s="1"/>
  <c r="L80" i="9"/>
  <c r="M80" i="9" s="1"/>
  <c r="O80" i="9" s="1"/>
  <c r="P80" i="9" s="1"/>
  <c r="L85" i="9"/>
  <c r="M85" i="9" s="1"/>
  <c r="O85" i="9" s="1"/>
  <c r="P85" i="9" s="1"/>
  <c r="L111" i="9"/>
  <c r="M111" i="9" s="1"/>
  <c r="O111" i="9" s="1"/>
  <c r="P111" i="9" s="1"/>
  <c r="L115" i="9"/>
  <c r="M115" i="9" s="1"/>
  <c r="O115" i="9" s="1"/>
  <c r="P115" i="9" s="1"/>
  <c r="L236" i="9"/>
  <c r="M236" i="9" s="1"/>
  <c r="O236" i="9" s="1"/>
  <c r="P236" i="9" s="1"/>
  <c r="L75" i="9"/>
  <c r="M75" i="9" s="1"/>
  <c r="O75" i="9" s="1"/>
  <c r="P75" i="9" s="1"/>
  <c r="L17" i="9"/>
  <c r="M17" i="9" s="1"/>
  <c r="O17" i="9" s="1"/>
  <c r="P17" i="9" s="1"/>
  <c r="L233" i="9"/>
  <c r="M233" i="9" s="1"/>
  <c r="O233" i="9" s="1"/>
  <c r="P233" i="9" s="1"/>
  <c r="L256" i="9"/>
  <c r="M256" i="9" s="1"/>
  <c r="O256" i="9" s="1"/>
  <c r="P256" i="9" s="1"/>
  <c r="L230" i="9"/>
  <c r="M230" i="9" s="1"/>
  <c r="O230" i="9" s="1"/>
  <c r="P230" i="9" s="1"/>
  <c r="J138" i="9"/>
  <c r="L132" i="9"/>
  <c r="M132" i="9" s="1"/>
  <c r="O132" i="9" s="1"/>
  <c r="P132" i="9" s="1"/>
  <c r="L103" i="9"/>
  <c r="M103" i="9" s="1"/>
  <c r="O103" i="9" s="1"/>
  <c r="P103" i="9" s="1"/>
  <c r="L97" i="9"/>
  <c r="M97" i="9" s="1"/>
  <c r="O97" i="9" s="1"/>
  <c r="P97" i="9" s="1"/>
  <c r="S255" i="9"/>
  <c r="S131" i="9"/>
  <c r="S102" i="9"/>
  <c r="S229" i="9"/>
  <c r="S124" i="9"/>
  <c r="S14" i="9"/>
  <c r="S67" i="9"/>
  <c r="S232" i="9"/>
  <c r="J98" i="9"/>
  <c r="L98" i="9" s="1"/>
  <c r="M98" i="9" s="1"/>
  <c r="O98" i="9" s="1"/>
  <c r="P98" i="9" s="1"/>
  <c r="L82" i="9"/>
  <c r="G117" i="9"/>
  <c r="L43" i="9"/>
  <c r="M43" i="9" s="1"/>
  <c r="O43" i="9" s="1"/>
  <c r="P43" i="9" s="1"/>
  <c r="L34" i="9"/>
  <c r="L37" i="9"/>
  <c r="L44" i="9"/>
  <c r="L16" i="9"/>
  <c r="M16" i="9" s="1"/>
  <c r="O16" i="9" s="1"/>
  <c r="P16" i="9" s="1"/>
  <c r="L114" i="9"/>
  <c r="M114" i="9" s="1"/>
  <c r="J113" i="9"/>
  <c r="I60" i="9"/>
  <c r="I61" i="9" s="1"/>
  <c r="I62" i="9" s="1"/>
  <c r="L46" i="9"/>
  <c r="L54" i="9"/>
  <c r="M54" i="9" s="1"/>
  <c r="O54" i="9" s="1"/>
  <c r="P54" i="9" s="1"/>
  <c r="L87" i="9"/>
  <c r="M87" i="9" s="1"/>
  <c r="L234" i="9"/>
  <c r="M234" i="9" s="1"/>
  <c r="O234" i="9" s="1"/>
  <c r="P234" i="9" s="1"/>
  <c r="J232" i="9"/>
  <c r="L35" i="9"/>
  <c r="L48" i="9"/>
  <c r="I117" i="9"/>
  <c r="L79" i="9"/>
  <c r="L109" i="9"/>
  <c r="M109" i="9" s="1"/>
  <c r="O109" i="9" s="1"/>
  <c r="P109" i="9" s="1"/>
  <c r="L81" i="9"/>
  <c r="J125" i="9"/>
  <c r="L144" i="9"/>
  <c r="M144" i="9" s="1"/>
  <c r="O144" i="9" s="1"/>
  <c r="P144" i="9" s="1"/>
  <c r="J68" i="9"/>
  <c r="L83" i="9"/>
  <c r="M83" i="9" s="1"/>
  <c r="O83" i="9" s="1"/>
  <c r="P83" i="9" s="1"/>
  <c r="J102" i="9"/>
  <c r="L108" i="9"/>
  <c r="M108" i="9" s="1"/>
  <c r="O108" i="9" s="1"/>
  <c r="P108" i="9" s="1"/>
  <c r="L112" i="9"/>
  <c r="M112" i="9" s="1"/>
  <c r="O112" i="9" s="1"/>
  <c r="P112" i="9" s="1"/>
  <c r="J131" i="9"/>
  <c r="L136" i="9"/>
  <c r="M136" i="9" s="1"/>
  <c r="O136" i="9" s="1"/>
  <c r="P136" i="9" s="1"/>
  <c r="L143" i="9"/>
  <c r="M143" i="9" s="1"/>
  <c r="O143" i="9" s="1"/>
  <c r="P143" i="9" s="1"/>
  <c r="L231" i="9"/>
  <c r="L356" i="9"/>
  <c r="M356" i="9" s="1"/>
  <c r="O356" i="9" s="1"/>
  <c r="P356" i="9" s="1"/>
  <c r="S138" i="9"/>
  <c r="J229" i="9"/>
  <c r="J235" i="9"/>
  <c r="J255" i="9"/>
  <c r="I357" i="9"/>
  <c r="J357" i="9" l="1"/>
  <c r="M159" i="9"/>
  <c r="O160" i="9"/>
  <c r="P160" i="9" s="1"/>
  <c r="P159" i="9" s="1"/>
  <c r="M152" i="9"/>
  <c r="H39" i="5" s="1"/>
  <c r="O153" i="9"/>
  <c r="P153" i="9" s="1"/>
  <c r="P152" i="9" s="1"/>
  <c r="I39" i="5" s="1"/>
  <c r="G40" i="5"/>
  <c r="S208" i="9"/>
  <c r="S201" i="9" s="1"/>
  <c r="S194" i="9" s="1"/>
  <c r="S180" i="9" s="1"/>
  <c r="S173" i="9" s="1"/>
  <c r="S166" i="9" s="1"/>
  <c r="S159" i="9" s="1"/>
  <c r="I222" i="9"/>
  <c r="M113" i="9"/>
  <c r="M232" i="9"/>
  <c r="M48" i="9"/>
  <c r="O48" i="9" s="1"/>
  <c r="P48" i="9" s="1"/>
  <c r="M255" i="9"/>
  <c r="M46" i="9"/>
  <c r="O46" i="9" s="1"/>
  <c r="P46" i="9" s="1"/>
  <c r="M35" i="9"/>
  <c r="O35" i="9" s="1"/>
  <c r="P35" i="9" s="1"/>
  <c r="M235" i="9"/>
  <c r="M37" i="9"/>
  <c r="O37" i="9" s="1"/>
  <c r="P37" i="9" s="1"/>
  <c r="M138" i="9"/>
  <c r="M44" i="9"/>
  <c r="O44" i="9" s="1"/>
  <c r="P44" i="9" s="1"/>
  <c r="M34" i="9"/>
  <c r="O34" i="9" s="1"/>
  <c r="P34" i="9" s="1"/>
  <c r="O114" i="9"/>
  <c r="P114" i="9" s="1"/>
  <c r="P113" i="9" s="1"/>
  <c r="J358" i="9"/>
  <c r="J359" i="9" s="1"/>
  <c r="P235" i="9"/>
  <c r="M86" i="9"/>
  <c r="J86" i="9"/>
  <c r="M81" i="9"/>
  <c r="O81" i="9" s="1"/>
  <c r="P81" i="9" s="1"/>
  <c r="M79" i="9"/>
  <c r="O79" i="9" s="1"/>
  <c r="P79" i="9" s="1"/>
  <c r="M82" i="9"/>
  <c r="O82" i="9" s="1"/>
  <c r="P82" i="9" s="1"/>
  <c r="I118" i="9"/>
  <c r="I119" i="9" s="1"/>
  <c r="L68" i="9"/>
  <c r="M68" i="9" s="1"/>
  <c r="J67" i="9"/>
  <c r="I358" i="9"/>
  <c r="I359" i="9" s="1"/>
  <c r="M131" i="9"/>
  <c r="J124" i="9"/>
  <c r="J222" i="9" s="1"/>
  <c r="L125" i="9"/>
  <c r="P255" i="9"/>
  <c r="P232" i="9"/>
  <c r="O87" i="9"/>
  <c r="P87" i="9" s="1"/>
  <c r="P86" i="9" s="1"/>
  <c r="I30" i="5" s="1"/>
  <c r="J60" i="9"/>
  <c r="J61" i="9" s="1"/>
  <c r="J62" i="9" s="1"/>
  <c r="J20" i="5" s="1"/>
  <c r="L15" i="9"/>
  <c r="M15" i="9" s="1"/>
  <c r="M102" i="9"/>
  <c r="P131" i="9"/>
  <c r="M231" i="9"/>
  <c r="L357" i="9"/>
  <c r="L358" i="9" s="1"/>
  <c r="L359" i="9" s="1"/>
  <c r="P138" i="9"/>
  <c r="P102" i="9"/>
  <c r="I31" i="5" s="1"/>
  <c r="I40" i="5" l="1"/>
  <c r="H40" i="5"/>
  <c r="J117" i="9"/>
  <c r="J118" i="9" s="1"/>
  <c r="J119" i="9" s="1"/>
  <c r="J29" i="5" s="1"/>
  <c r="L60" i="9"/>
  <c r="L61" i="9" s="1"/>
  <c r="L62" i="9" s="1"/>
  <c r="M125" i="9"/>
  <c r="L117" i="9"/>
  <c r="L118" i="9" s="1"/>
  <c r="L119" i="9" s="1"/>
  <c r="O231" i="9"/>
  <c r="M229" i="9"/>
  <c r="M357" i="9" l="1"/>
  <c r="M358" i="9" s="1"/>
  <c r="M359" i="9" s="1"/>
  <c r="L222" i="9"/>
  <c r="P231" i="9"/>
  <c r="P229" i="9" s="1"/>
  <c r="O357" i="9"/>
  <c r="O358" i="9" s="1"/>
  <c r="O359" i="9" s="1"/>
  <c r="M124" i="9"/>
  <c r="M222" i="9" s="1"/>
  <c r="O125" i="9"/>
  <c r="O15" i="9"/>
  <c r="P15" i="9" s="1"/>
  <c r="M60" i="9"/>
  <c r="M61" i="9" s="1"/>
  <c r="M62" i="9" s="1"/>
  <c r="J21" i="5" s="1"/>
  <c r="M67" i="9"/>
  <c r="M117" i="9" s="1"/>
  <c r="M118" i="9" s="1"/>
  <c r="M119" i="9" s="1"/>
  <c r="O68" i="9"/>
  <c r="P68" i="9" s="1"/>
  <c r="P357" i="9" l="1"/>
  <c r="P358" i="9" s="1"/>
  <c r="P359" i="9" s="1"/>
  <c r="O117" i="9"/>
  <c r="O118" i="9" s="1"/>
  <c r="O119" i="9" s="1"/>
  <c r="P67" i="9"/>
  <c r="P117" i="9" s="1"/>
  <c r="P118" i="9" s="1"/>
  <c r="P119" i="9" s="1"/>
  <c r="P125" i="9"/>
  <c r="P124" i="9" s="1"/>
  <c r="O60" i="9"/>
  <c r="O61" i="9" s="1"/>
  <c r="O62" i="9" s="1"/>
  <c r="P60" i="9"/>
  <c r="P61" i="9" s="1"/>
  <c r="P62" i="9" s="1"/>
  <c r="J22" i="5" s="1"/>
  <c r="I35" i="5" l="1"/>
  <c r="P222" i="9"/>
  <c r="O222" i="9"/>
  <c r="J53" i="5"/>
  <c r="J52" i="5"/>
  <c r="J51" i="5"/>
  <c r="J87" i="5"/>
  <c r="J86" i="5"/>
  <c r="J58" i="5" l="1"/>
  <c r="J143" i="5"/>
  <c r="J139" i="5"/>
  <c r="J138" i="5"/>
  <c r="J137" i="5"/>
  <c r="J136" i="5"/>
  <c r="J135" i="5"/>
  <c r="J134" i="5"/>
  <c r="J129" i="5"/>
  <c r="J126" i="5"/>
  <c r="J122" i="5"/>
  <c r="J121" i="5"/>
  <c r="J120" i="5"/>
  <c r="J119" i="5"/>
  <c r="J118" i="5"/>
  <c r="J117" i="5"/>
  <c r="J71" i="5"/>
  <c r="J70" i="5"/>
  <c r="J68" i="5"/>
  <c r="J67" i="5"/>
  <c r="J66" i="5"/>
  <c r="F57" i="5"/>
  <c r="F53" i="5"/>
  <c r="F51" i="5"/>
  <c r="F32" i="5"/>
  <c r="F30" i="5"/>
  <c r="F37" i="5"/>
  <c r="F36" i="5"/>
  <c r="F35" i="5"/>
  <c r="G30" i="5"/>
  <c r="G29" i="5" l="1"/>
  <c r="G32" i="5"/>
  <c r="F52" i="5"/>
  <c r="F58" i="5" s="1"/>
  <c r="G36" i="5"/>
  <c r="G31" i="5"/>
  <c r="G37" i="5"/>
  <c r="G53" i="5"/>
  <c r="G57" i="5"/>
  <c r="G52" i="5"/>
  <c r="G51" i="5"/>
  <c r="H53" i="5"/>
  <c r="F31" i="5"/>
  <c r="F33" i="5" s="1"/>
  <c r="G35" i="5"/>
  <c r="G58" i="5" l="1"/>
  <c r="G33" i="5"/>
  <c r="I53" i="5"/>
  <c r="H30" i="5"/>
  <c r="I37" i="5"/>
  <c r="H37" i="5"/>
  <c r="H29" i="5"/>
  <c r="H57" i="5"/>
  <c r="H52" i="5"/>
  <c r="I52" i="5"/>
  <c r="H31" i="5"/>
  <c r="H36" i="5"/>
  <c r="I36" i="5"/>
  <c r="I57" i="5" l="1"/>
  <c r="I58" i="5"/>
  <c r="H32" i="5"/>
  <c r="H33" i="5" s="1"/>
  <c r="J30" i="5"/>
  <c r="I32" i="5"/>
  <c r="H51" i="5"/>
  <c r="H58" i="5" s="1"/>
  <c r="I29" i="5" l="1"/>
  <c r="I33" i="5" s="1"/>
  <c r="I51" i="5"/>
  <c r="H35" i="5"/>
  <c r="J31" i="5" l="1"/>
  <c r="J33" i="5" l="1"/>
  <c r="G22" i="5" l="1"/>
  <c r="H22" i="5" l="1"/>
  <c r="H20" i="5"/>
  <c r="G20" i="5"/>
  <c r="F20" i="5"/>
  <c r="F23" i="5" s="1"/>
  <c r="J23" i="5" s="1"/>
  <c r="J25" i="5" s="1"/>
  <c r="I20" i="5" l="1"/>
  <c r="I22" i="5"/>
  <c r="H21" i="5"/>
  <c r="G21" i="5"/>
  <c r="I21" i="5"/>
  <c r="J148" i="5" l="1"/>
  <c r="J114" i="5"/>
  <c r="J123" i="5" l="1"/>
  <c r="J140" i="5"/>
  <c r="J105" i="5"/>
  <c r="J88" i="5"/>
  <c r="J131" i="5"/>
  <c r="I85" i="5" l="1"/>
  <c r="H85" i="5"/>
  <c r="G85" i="5"/>
  <c r="F85" i="5"/>
  <c r="F49" i="5"/>
  <c r="J224" i="9" l="1"/>
  <c r="J35" i="5" s="1"/>
  <c r="O224" i="9"/>
  <c r="L223" i="9"/>
  <c r="M224" i="9"/>
  <c r="J36" i="5" s="1"/>
  <c r="I224" i="9"/>
  <c r="P224" i="9"/>
  <c r="J37" i="5" s="1"/>
  <c r="L224" i="9"/>
  <c r="I223" i="9"/>
  <c r="O223" i="9"/>
  <c r="G49" i="5"/>
  <c r="I49" i="5"/>
  <c r="H49" i="5"/>
  <c r="J49" i="5" l="1"/>
  <c r="J73" i="5" s="1"/>
  <c r="J150" i="5" s="1"/>
  <c r="J223" i="9"/>
  <c r="M223" i="9"/>
  <c r="P223" i="9"/>
</calcChain>
</file>

<file path=xl/sharedStrings.xml><?xml version="1.0" encoding="utf-8"?>
<sst xmlns="http://schemas.openxmlformats.org/spreadsheetml/2006/main" count="1202" uniqueCount="679">
  <si>
    <t>Wessex Local Medical Committees Ltd</t>
  </si>
  <si>
    <t>Practice Healthcheck Diagnostic Tool</t>
  </si>
  <si>
    <r>
      <t>Copyright Wessex LMC Limited</t>
    </r>
    <r>
      <rPr>
        <b/>
        <vertAlign val="superscript"/>
        <sz val="9"/>
        <color theme="1"/>
        <rFont val="Calibri"/>
        <family val="2"/>
      </rPr>
      <t>©</t>
    </r>
    <r>
      <rPr>
        <b/>
        <sz val="9"/>
        <color theme="1"/>
        <rFont val="Calibri"/>
        <family val="2"/>
        <scheme val="minor"/>
      </rPr>
      <t xml:space="preserve"> 2016</t>
    </r>
  </si>
  <si>
    <t>U S E R    G U I D E</t>
  </si>
  <si>
    <t>Diagnostic Tool Endorsed by the RCGP, July 2017</t>
  </si>
  <si>
    <t>"All practices are one retirement or maternity leave away from crisis. . ."</t>
  </si>
  <si>
    <t>Prompted by the crisis in General Practice and through direct contact with practices, hearing that many struggling practices thought they were secure and safe, the LMC has developed an easy to use screening tool.  Screening is used in an apparently healthy population to identify those individuals who may have early stages of disease but not symptoms by using a simple test.  In this context we are seeking to identify practices that may be vulnerable but not perceive themselves as such.</t>
  </si>
  <si>
    <t>The Practice Screening Assessment Tool will help practices identify whether they are vulnerable, and if so in which particular areas of General Practice where they may consider steps to remedy this.  It is entirely voluntary and you need only complete it as partially or as fully as you like.</t>
  </si>
  <si>
    <t>The tool focuses on the following key areas of vulnerability:-</t>
  </si>
  <si>
    <t>&gt;</t>
  </si>
  <si>
    <t>Workforce</t>
  </si>
  <si>
    <t>Workload</t>
  </si>
  <si>
    <t>Premises</t>
  </si>
  <si>
    <t>Organisation</t>
  </si>
  <si>
    <t>Performanace</t>
  </si>
  <si>
    <t>Communications</t>
  </si>
  <si>
    <t>General Information</t>
  </si>
  <si>
    <t>Disclaimer:  Wessex Local Medical Committees Ltd has made every attempt to ensure the accuracy and reliability of the Screening Tool. However, the spreadsheet tool is provided "as is" without warranty of any kind. Wessex Local Medical Committees Ltd does not accept any responsibility or liability for the accuracy, content, completeness, legality, or reliability of the information returned by completing the Screening Tool.  It is purely a guide to help your Practice identify potential areas of vulnerability now or in the future.</t>
  </si>
  <si>
    <r>
      <t xml:space="preserve">The following notes will hopefully guide you through the process of completing the "Practice Screening Assessment Tool" as detailed on the next tab.  You will gain maximal benefit from the tool by completing the data as fully as you can.  Should you have any queries please do not hesitate to contact Wessex LMCs via the following email address: </t>
    </r>
    <r>
      <rPr>
        <b/>
        <sz val="11"/>
        <color rgb="FFFF0000"/>
        <rFont val="Calibri"/>
        <family val="2"/>
        <scheme val="minor"/>
      </rPr>
      <t>office@wessexlmcs.org.uk</t>
    </r>
  </si>
  <si>
    <t>Please note the following specifics within the Screening Tool:-</t>
  </si>
  <si>
    <t>1.</t>
  </si>
  <si>
    <r>
      <rPr>
        <b/>
        <sz val="11"/>
        <color theme="1"/>
        <rFont val="Calibri"/>
        <family val="2"/>
        <scheme val="minor"/>
      </rPr>
      <t>WHITE CELLS</t>
    </r>
    <r>
      <rPr>
        <sz val="11"/>
        <color theme="1"/>
        <rFont val="Calibri"/>
        <family val="2"/>
        <scheme val="minor"/>
      </rPr>
      <t xml:space="preserve"> within the spreadsheet are text fields for you to provide information that you feel relevant to disclose.  If you click on the white cell it will display a text box that will indicate what information you are expected to type into the field, should it not be obvious.  </t>
    </r>
    <r>
      <rPr>
        <i/>
        <sz val="11"/>
        <color theme="1"/>
        <rFont val="Calibri"/>
        <family val="2"/>
        <scheme val="minor"/>
      </rPr>
      <t>Do not worry if not all text is immediately visible within this section as the box can be expanded to view all the information entere</t>
    </r>
    <r>
      <rPr>
        <sz val="11"/>
        <color theme="1"/>
        <rFont val="Calibri"/>
        <family val="2"/>
        <scheme val="minor"/>
      </rPr>
      <t xml:space="preserve">d. </t>
    </r>
  </si>
  <si>
    <t>2.</t>
  </si>
  <si>
    <r>
      <rPr>
        <b/>
        <sz val="11"/>
        <color theme="1"/>
        <rFont val="Calibri"/>
        <family val="2"/>
        <scheme val="minor"/>
      </rPr>
      <t>GREEN CELLS</t>
    </r>
    <r>
      <rPr>
        <sz val="11"/>
        <color theme="1"/>
        <rFont val="Calibri"/>
        <family val="2"/>
        <scheme val="minor"/>
      </rPr>
      <t xml:space="preserve"> within the spreadsheet are for you choose from a dropdown list of 5 options.  Please choose the option which best matches or is as near to your current circumstances.  We have kept the options limited to 5 choices in order that we can provide what we feel to be an appropriate rating to each question asked.</t>
    </r>
  </si>
  <si>
    <t>3.</t>
  </si>
  <si>
    <r>
      <rPr>
        <b/>
        <sz val="11"/>
        <color theme="1"/>
        <rFont val="Calibri"/>
        <family val="2"/>
        <scheme val="minor"/>
      </rPr>
      <t>GREY CELLS</t>
    </r>
    <r>
      <rPr>
        <sz val="11"/>
        <color theme="1"/>
        <rFont val="Calibri"/>
        <family val="2"/>
        <scheme val="minor"/>
      </rPr>
      <t xml:space="preserve"> are cells that have be set up to automatically add up or fill the cell with a formula driven value.  Please not not enter anything in these cells.</t>
    </r>
  </si>
  <si>
    <t>4.</t>
  </si>
  <si>
    <r>
      <rPr>
        <b/>
        <sz val="11"/>
        <color theme="1"/>
        <rFont val="Calibri"/>
        <family val="2"/>
        <scheme val="minor"/>
      </rPr>
      <t xml:space="preserve">COMMENTS </t>
    </r>
    <r>
      <rPr>
        <sz val="11"/>
        <color theme="1"/>
        <rFont val="Calibri"/>
        <family val="2"/>
        <scheme val="minor"/>
      </rPr>
      <t xml:space="preserve">- should you wish to provide further helpful information within each section, this can be added in the "Comments" field located beneath each section. </t>
    </r>
    <r>
      <rPr>
        <i/>
        <sz val="11"/>
        <color theme="1"/>
        <rFont val="Calibri"/>
        <family val="2"/>
        <scheme val="minor"/>
      </rPr>
      <t xml:space="preserve"> Do not worry if not all text is immediately visible within this section as the box can be expanded to view all the information entered. </t>
    </r>
  </si>
  <si>
    <t>5.</t>
  </si>
  <si>
    <t>Section 1</t>
  </si>
  <si>
    <r>
      <rPr>
        <b/>
        <sz val="11"/>
        <color theme="1"/>
        <rFont val="Calibri"/>
        <family val="2"/>
        <scheme val="minor"/>
      </rPr>
      <t>PRACTION INFORMATION</t>
    </r>
    <r>
      <rPr>
        <sz val="11"/>
        <color theme="1"/>
        <rFont val="Calibri"/>
        <family val="2"/>
        <scheme val="minor"/>
      </rPr>
      <t xml:space="preserve"> - This section is to be populated with your basic practice information.</t>
    </r>
  </si>
  <si>
    <t>Section 2              &amp;                     Workforce Tab</t>
  </si>
  <si>
    <r>
      <t xml:space="preserve">This section is designed to help you project how your workforce might look over the next five years and will auto-populate with a summary of the data entered in the spreadsheet detailed within the tab </t>
    </r>
    <r>
      <rPr>
        <b/>
        <sz val="11"/>
        <color theme="1"/>
        <rFont val="Calibri"/>
        <family val="2"/>
        <scheme val="minor"/>
      </rPr>
      <t xml:space="preserve">"Workforce".  </t>
    </r>
    <r>
      <rPr>
        <sz val="11"/>
        <color theme="1"/>
        <rFont val="Calibri"/>
        <family val="2"/>
        <scheme val="minor"/>
      </rPr>
      <t xml:space="preserve"> Notes on how to complete the speadsheet within the Workforce Tab as follows:-</t>
    </r>
  </si>
  <si>
    <t>For each GP enter their name, current age and number of clinical sessions; you may also choose from the green dropdown boxes regarding job title, time in post and intentions to future working.</t>
  </si>
  <si>
    <t xml:space="preserve">Session numbers entered in column G will be carried forward to the 'projected sessions' in the columns I / L / O.  </t>
  </si>
  <si>
    <t>The worksheet assumes retirement at age 60 and that working intentions remain unchanged; you may override this calculation by manually entering the intended number of sessions in the 'entered sessions/wk' columns J, M &amp; P.  You may also override this for other known changes in working hours.</t>
  </si>
  <si>
    <t>Section 2.1</t>
  </si>
  <si>
    <r>
      <rPr>
        <b/>
        <sz val="11"/>
        <color theme="1"/>
        <rFont val="Calibri"/>
        <family val="2"/>
        <scheme val="minor"/>
      </rPr>
      <t xml:space="preserve">WORKFORCE (Part 1) </t>
    </r>
    <r>
      <rPr>
        <sz val="11"/>
        <color theme="1"/>
        <rFont val="Calibri"/>
        <family val="2"/>
        <scheme val="minor"/>
      </rPr>
      <t>- This section is a section that is automatically filled by the completion of the data within the linked "Workforce" tab, re. GP Workforce Data table.  You will need to complete the separate tab for the information to auto-fill this section.</t>
    </r>
  </si>
  <si>
    <t>Section 2.2 a/b/c</t>
  </si>
  <si>
    <r>
      <rPr>
        <b/>
        <sz val="11"/>
        <color theme="1"/>
        <rFont val="Calibri"/>
        <family val="2"/>
        <scheme val="minor"/>
      </rPr>
      <t xml:space="preserve">WORKFORCE (Part 2) </t>
    </r>
    <r>
      <rPr>
        <sz val="11"/>
        <color theme="1"/>
        <rFont val="Calibri"/>
        <family val="2"/>
        <scheme val="minor"/>
      </rPr>
      <t>- This section is a section that is automatically filled by the completion of the data within the linked "Workforce" tab, re. Nursing, AHP, Management Workforce Data tables.  You will need to complete the separate tab for the information to auto-fill this section.</t>
    </r>
  </si>
  <si>
    <t>Section 2.2d</t>
  </si>
  <si>
    <t>This section focuses on vacancies within your practices and is a combination of text fields and dropbox lists.  Information required as indicated.</t>
  </si>
  <si>
    <t>Staff DOB</t>
  </si>
  <si>
    <t>Optional to record staff Dates of Birth to readily calculate ages for 2.1</t>
  </si>
  <si>
    <t>Section 3</t>
  </si>
  <si>
    <r>
      <rPr>
        <b/>
        <sz val="11"/>
        <color theme="1"/>
        <rFont val="Calibri"/>
        <family val="2"/>
        <scheme val="minor"/>
      </rPr>
      <t>WORKLOAD</t>
    </r>
    <r>
      <rPr>
        <sz val="11"/>
        <color theme="1"/>
        <rFont val="Calibri"/>
        <family val="2"/>
        <scheme val="minor"/>
      </rPr>
      <t xml:space="preserve"> - This section is a combination of text fields and dropbox lists.</t>
    </r>
  </si>
  <si>
    <t>Section 4.1</t>
  </si>
  <si>
    <r>
      <rPr>
        <b/>
        <sz val="11"/>
        <color theme="1"/>
        <rFont val="Calibri"/>
        <family val="2"/>
        <scheme val="minor"/>
      </rPr>
      <t>FINANCE</t>
    </r>
    <r>
      <rPr>
        <sz val="11"/>
        <color theme="1"/>
        <rFont val="Calibri"/>
        <family val="2"/>
        <scheme val="minor"/>
      </rPr>
      <t xml:space="preserve"> - This section is a combination of text fields and dropbox lists.  Information required as indicated.</t>
    </r>
  </si>
  <si>
    <t>Section 4.2/3</t>
  </si>
  <si>
    <r>
      <rPr>
        <b/>
        <sz val="11"/>
        <color theme="1"/>
        <rFont val="Calibri"/>
        <family val="2"/>
        <scheme val="minor"/>
      </rPr>
      <t xml:space="preserve">FINANCE - PREMISES </t>
    </r>
    <r>
      <rPr>
        <sz val="11"/>
        <color theme="1"/>
        <rFont val="Calibri"/>
        <family val="2"/>
        <scheme val="minor"/>
      </rPr>
      <t>- This section is split into two sections depending on whether you are an owner/occupier of your premises or leaseholder.  You only need to complete one or other of these sections as applicable.  However, please choose the "Not Applicable" option from the dropdown list for the section not relevant to your practice.</t>
    </r>
  </si>
  <si>
    <t>Section 5</t>
  </si>
  <si>
    <r>
      <rPr>
        <b/>
        <sz val="11"/>
        <color theme="1"/>
        <rFont val="Calibri"/>
        <family val="2"/>
        <scheme val="minor"/>
      </rPr>
      <t>ORGANISATION</t>
    </r>
    <r>
      <rPr>
        <sz val="11"/>
        <color theme="1"/>
        <rFont val="Calibri"/>
        <family val="2"/>
        <scheme val="minor"/>
      </rPr>
      <t xml:space="preserve"> - This section is a combination of text fields and dropbox lists.  Information required as indicated.</t>
    </r>
  </si>
  <si>
    <t>Section 6</t>
  </si>
  <si>
    <r>
      <rPr>
        <b/>
        <sz val="11"/>
        <color theme="1"/>
        <rFont val="Calibri"/>
        <family val="2"/>
        <scheme val="minor"/>
      </rPr>
      <t>PERFORMANCE</t>
    </r>
    <r>
      <rPr>
        <sz val="11"/>
        <color theme="1"/>
        <rFont val="Calibri"/>
        <family val="2"/>
        <scheme val="minor"/>
      </rPr>
      <t xml:space="preserve"> - This section is a combination of text fields and dropbox lists.  Information required as indicated.</t>
    </r>
  </si>
  <si>
    <t>Section 7</t>
  </si>
  <si>
    <r>
      <rPr>
        <b/>
        <sz val="11"/>
        <color theme="1"/>
        <rFont val="Calibri"/>
        <family val="2"/>
        <scheme val="minor"/>
      </rPr>
      <t>COMMUNICATIONS</t>
    </r>
    <r>
      <rPr>
        <sz val="11"/>
        <color theme="1"/>
        <rFont val="Calibri"/>
        <family val="2"/>
        <scheme val="minor"/>
      </rPr>
      <t xml:space="preserve"> - This section is a combination of text fields and dropbox lists.  Information required as indicated.</t>
    </r>
  </si>
  <si>
    <t>Section 8</t>
  </si>
  <si>
    <r>
      <rPr>
        <b/>
        <sz val="11"/>
        <color theme="1"/>
        <rFont val="Calibri"/>
        <family val="2"/>
        <scheme val="minor"/>
      </rPr>
      <t>GENERAL INFORMATION</t>
    </r>
    <r>
      <rPr>
        <sz val="11"/>
        <color theme="1"/>
        <rFont val="Calibri"/>
        <family val="2"/>
        <scheme val="minor"/>
      </rPr>
      <t xml:space="preserve"> - This section is a combination of text fields and dropbox lists.  Information required as indicated.</t>
    </r>
  </si>
  <si>
    <t>NB:  Should you wish to provide further helpful information within each of the above Sections this can be added in the "Comments" field beneath each Section.  Do not worry if not all text is immediately visable within this section as the box can be expanded to view all the information entered.</t>
  </si>
  <si>
    <t>Key for completing the following form:</t>
  </si>
  <si>
    <t xml:space="preserve">  WHITE CELLS:  Text field for additional info</t>
  </si>
  <si>
    <t>Date Form Completed:</t>
  </si>
  <si>
    <t xml:space="preserve">  GREEN CELLS:  Choose from Dropdown List</t>
  </si>
  <si>
    <t xml:space="preserve">  GREY CELLS:  Auto Sum/Fill Fields</t>
  </si>
  <si>
    <t>Name of Person Completing Form:</t>
  </si>
  <si>
    <t>Practice Information</t>
  </si>
  <si>
    <t>Practice Name</t>
  </si>
  <si>
    <t>Practice raw list size</t>
  </si>
  <si>
    <t>Practice Address</t>
  </si>
  <si>
    <t>Practice weighted list size</t>
  </si>
  <si>
    <t>Practice Postcode</t>
  </si>
  <si>
    <t>Integrated Care Board</t>
  </si>
  <si>
    <t>Practice Code</t>
  </si>
  <si>
    <t>Primary Care Network</t>
  </si>
  <si>
    <t xml:space="preserve">Practice DDI No. </t>
  </si>
  <si>
    <t>Practice IT System</t>
  </si>
  <si>
    <t>Practice Email Address</t>
  </si>
  <si>
    <t>Contract Type</t>
  </si>
  <si>
    <t>Business / Practice Manager Name</t>
  </si>
  <si>
    <t>Are you a training practice?</t>
  </si>
  <si>
    <t>Business / Practice Manager DDI No.</t>
  </si>
  <si>
    <t>Dispensing Practice?</t>
  </si>
  <si>
    <t xml:space="preserve">Business / Practice Manager Email </t>
  </si>
  <si>
    <t>Do you have a closed list?</t>
  </si>
  <si>
    <t>2.1</t>
  </si>
  <si>
    <r>
      <t xml:space="preserve">Workforce (Part 1) - GPs </t>
    </r>
    <r>
      <rPr>
        <b/>
        <sz val="12"/>
        <color rgb="FFFF0000"/>
        <rFont val="Calibri"/>
        <family val="2"/>
        <scheme val="minor"/>
      </rPr>
      <t xml:space="preserve"> (please complete Workforce worksheet tab which will auto fill grey cells within this section)</t>
    </r>
  </si>
  <si>
    <t>Section 2.1 Rating</t>
  </si>
  <si>
    <t>Current</t>
  </si>
  <si>
    <t>@ 1yr</t>
  </si>
  <si>
    <t>@ 2yrs</t>
  </si>
  <si>
    <t>@ 5yrs</t>
  </si>
  <si>
    <t>2.1a</t>
  </si>
  <si>
    <t>Total number GP sessions per week (face to face)</t>
  </si>
  <si>
    <t>2.1c)  Total % Shortfall Y1 (2.1-J41)</t>
  </si>
  <si>
    <t>2.1b</t>
  </si>
  <si>
    <t>Total number GP sessions shortfall compared to now (face to face)</t>
  </si>
  <si>
    <t>2.1c)  Total % Shortfall Y2 (2.1-M41)</t>
  </si>
  <si>
    <t>2.1c</t>
  </si>
  <si>
    <t>Percentage shortfall of GP sessions compared to now (face to face)</t>
  </si>
  <si>
    <t>2.1c)  Total % Shortfall Y5 (2.1-P41)</t>
  </si>
  <si>
    <t>2.1e</t>
  </si>
  <si>
    <r>
      <t>Number of patients per WTE GP</t>
    </r>
    <r>
      <rPr>
        <i/>
        <sz val="9"/>
        <color theme="1"/>
        <rFont val="Calibri"/>
        <family val="2"/>
        <scheme val="minor"/>
      </rPr>
      <t xml:space="preserve"> (based on </t>
    </r>
    <r>
      <rPr>
        <i/>
        <u/>
        <sz val="9"/>
        <color theme="1"/>
        <rFont val="Calibri"/>
        <family val="2"/>
        <scheme val="minor"/>
      </rPr>
      <t>weighted</t>
    </r>
    <r>
      <rPr>
        <i/>
        <sz val="9"/>
        <color theme="1"/>
        <rFont val="Calibri"/>
        <family val="2"/>
        <scheme val="minor"/>
      </rPr>
      <t xml:space="preserve"> list size entered in cell F9 / WTE = 8 Sessions)</t>
    </r>
  </si>
  <si>
    <t>2.1f</t>
  </si>
  <si>
    <t>Not Applicable</t>
  </si>
  <si>
    <t>Comments</t>
  </si>
  <si>
    <t>2.2</t>
  </si>
  <si>
    <t>Workforce (Part 2) - Nursing / Allied Health Professionals / Management</t>
  </si>
  <si>
    <t>Section 2.2 Rating</t>
  </si>
  <si>
    <t>2.2a</t>
  </si>
  <si>
    <t>Total No. of Staff Per Discipline</t>
  </si>
  <si>
    <t>NURSING STAFF</t>
  </si>
  <si>
    <t>No. Sessions Per Week:</t>
  </si>
  <si>
    <t>2.2.a (i)</t>
  </si>
  <si>
    <t>Advanced Nurse Practitioner (ANP) / Nurse Practitioner (NP)</t>
  </si>
  <si>
    <t>2.2a) Total % Shortfall Y1 (2.1-J79)</t>
  </si>
  <si>
    <t>2.2.a (ii)</t>
  </si>
  <si>
    <t>Practice Nurse (PN)</t>
  </si>
  <si>
    <t>2.2a) Total % Shortfall Y2 (2.1-M79)</t>
  </si>
  <si>
    <t>2.2.a (iii)</t>
  </si>
  <si>
    <t>Healthcare Assistant (HCA)</t>
  </si>
  <si>
    <t>2.2a) Total % Shortfall Y5 (2.1-P79)</t>
  </si>
  <si>
    <t>2.2.a (iv)</t>
  </si>
  <si>
    <t>Nursing Associate</t>
  </si>
  <si>
    <t>Total Number Sessions Per Week:</t>
  </si>
  <si>
    <t>2.2b</t>
  </si>
  <si>
    <t>ALLIED HEALTH PROFESSIONALS/ PCN ADDITIONAL ROLES</t>
  </si>
  <si>
    <t>2.2.b (i)</t>
  </si>
  <si>
    <t>Clinical Pharmacists</t>
  </si>
  <si>
    <t>2.2b) Total % Shortfall Y1 (2.1-J106)</t>
  </si>
  <si>
    <t>2.2.b (ii)</t>
  </si>
  <si>
    <t>Pharmacy Technicians</t>
  </si>
  <si>
    <t>2.2b)Total % Shortfall Y2 (2.1-M106)</t>
  </si>
  <si>
    <t>2.2.b (iii)</t>
  </si>
  <si>
    <t>Physician's Associates</t>
  </si>
  <si>
    <t>2.2b) Total % Shortfall Y5 (2.1-P106)</t>
  </si>
  <si>
    <t>2.2.b (iv)</t>
  </si>
  <si>
    <t>First Contact Physiotherapists</t>
  </si>
  <si>
    <t>2.2.b (v)</t>
  </si>
  <si>
    <t>Dietitians</t>
  </si>
  <si>
    <t>2.2.b (vi)</t>
  </si>
  <si>
    <t>Podiatrists</t>
  </si>
  <si>
    <t>2.2.b (vii)</t>
  </si>
  <si>
    <t>Occupational Therapists</t>
  </si>
  <si>
    <t>2.2.b (viii)</t>
  </si>
  <si>
    <t>Community Paramedics</t>
  </si>
  <si>
    <t>2.2.b (ix)</t>
  </si>
  <si>
    <t>Nursing Associates and Trainee Nursing Associates</t>
  </si>
  <si>
    <t>2.2.b (xi)</t>
  </si>
  <si>
    <t>Social Prescribing Link Workers</t>
  </si>
  <si>
    <t>2.2.b (xii)</t>
  </si>
  <si>
    <t>Care Co-ordinators</t>
  </si>
  <si>
    <t>2.2.b (xiii)</t>
  </si>
  <si>
    <t>Health and Wellbeing Coaches</t>
  </si>
  <si>
    <t>2.2c</t>
  </si>
  <si>
    <t>MANAGEMENT</t>
  </si>
  <si>
    <t>Hours Per Week:</t>
  </si>
  <si>
    <t>2.2.c (i)</t>
  </si>
  <si>
    <t>Business Manager</t>
  </si>
  <si>
    <t>2.2c) Total % Shortfall Y1 (2.1-J129)</t>
  </si>
  <si>
    <t>2.2.c (ii)</t>
  </si>
  <si>
    <t>Practice Manager</t>
  </si>
  <si>
    <t>2.2c) Total % Shortfall Y2 (2.1-M129)</t>
  </si>
  <si>
    <t>2.2.c (iii)</t>
  </si>
  <si>
    <t>Deputy Assistant Practice / Business Manager</t>
  </si>
  <si>
    <t>2.2c) Total % Shortfall Y5 (2.1-P129)</t>
  </si>
  <si>
    <t>Primary Care Network Manager</t>
  </si>
  <si>
    <t>Operations Managers / Team Leaders</t>
  </si>
  <si>
    <t>2.2.c (iv)</t>
  </si>
  <si>
    <t>Other</t>
  </si>
  <si>
    <t>2.2d</t>
  </si>
  <si>
    <t>No. of Vacancies</t>
  </si>
  <si>
    <t>Workforce Type</t>
  </si>
  <si>
    <t>Avg Duration of Vacancy (mths)</t>
  </si>
  <si>
    <t>Text field for any additional information</t>
  </si>
  <si>
    <t>2.2.d (i)</t>
  </si>
  <si>
    <t>GPs</t>
  </si>
  <si>
    <t>Nursing / HCA</t>
  </si>
  <si>
    <t>2.2.d (iii)</t>
  </si>
  <si>
    <t>Practice/Business Manager</t>
  </si>
  <si>
    <t>2.2.d (iv)</t>
  </si>
  <si>
    <t>2.2e</t>
  </si>
  <si>
    <t>How many staff have left the practice in the past 6 months?</t>
  </si>
  <si>
    <t>2.2f</t>
  </si>
  <si>
    <t>Have you managed to recruit all those you wished to replace?</t>
  </si>
  <si>
    <t>2.2g</t>
  </si>
  <si>
    <t xml:space="preserve">Regarding Skill Mix - which of the following disciplines do you have access to?   </t>
  </si>
  <si>
    <t>Advanced Nurse Practitioner:</t>
  </si>
  <si>
    <t>Pharmacists/Technicians:</t>
  </si>
  <si>
    <t>If outside of the list provided, please specify under 'other' in the text box.</t>
  </si>
  <si>
    <t>Physio / MSK:</t>
  </si>
  <si>
    <t>Other:</t>
  </si>
  <si>
    <t>Nurse Practitioners</t>
  </si>
  <si>
    <t>Practice Nurses</t>
  </si>
  <si>
    <t>HCAs</t>
  </si>
  <si>
    <t>Section 3 Rating</t>
  </si>
  <si>
    <t>3.1</t>
  </si>
  <si>
    <t>Duration of appts:</t>
  </si>
  <si>
    <t>- Face to Face Appointments (mins)</t>
  </si>
  <si>
    <t>- Telephone Appointments (mins)</t>
  </si>
  <si>
    <t>3.2</t>
  </si>
  <si>
    <t>Please outline on average how many of the following appointments per day you offer:</t>
  </si>
  <si>
    <t>3.2.a</t>
  </si>
  <si>
    <t>- Face to Face Appointments</t>
  </si>
  <si>
    <t>- Prebookable</t>
  </si>
  <si>
    <t>3.2.b</t>
  </si>
  <si>
    <t>- Same day/urgent</t>
  </si>
  <si>
    <t>3.2.c</t>
  </si>
  <si>
    <t>- Telephone Appointments</t>
  </si>
  <si>
    <t>3.2.d</t>
  </si>
  <si>
    <t>- Same Day/Urgent</t>
  </si>
  <si>
    <t>3.3</t>
  </si>
  <si>
    <t>Total appointments offered per day?</t>
  </si>
  <si>
    <t>3.4</t>
  </si>
  <si>
    <t>How do you feel you are able to meet patient demand?</t>
  </si>
  <si>
    <t>3.5</t>
  </si>
  <si>
    <t>How easy is it to protect GP admin time?</t>
  </si>
  <si>
    <t>4.1</t>
  </si>
  <si>
    <t>Finance</t>
  </si>
  <si>
    <t>Choose from Dropdown List</t>
  </si>
  <si>
    <t>Text field for any additional information       (white cells)</t>
  </si>
  <si>
    <t>Section 4.1 Rating</t>
  </si>
  <si>
    <t>4.1a</t>
  </si>
  <si>
    <t>Which of the following best describes partnership earnings within the last year:</t>
  </si>
  <si>
    <t>4.1b</t>
  </si>
  <si>
    <t>In the next 1-2 years which of the following are you forecasting in relation to partnership drawings:</t>
  </si>
  <si>
    <t>4.1c</t>
  </si>
  <si>
    <t>Which of the following best describes your practice's earning:</t>
  </si>
  <si>
    <t>4.1d</t>
  </si>
  <si>
    <t>Do you have a Finance Lead within the practice?</t>
  </si>
  <si>
    <t>4.1e</t>
  </si>
  <si>
    <t>Do you audit/peer review coding for accuracy?</t>
  </si>
  <si>
    <t>4.1f</t>
  </si>
  <si>
    <t>Do you believe that claims are made on time and accurately?</t>
  </si>
  <si>
    <r>
      <rPr>
        <b/>
        <sz val="14"/>
        <color theme="1"/>
        <rFont val="Calibri"/>
        <family val="2"/>
        <scheme val="minor"/>
      </rPr>
      <t>Finance - Premises</t>
    </r>
    <r>
      <rPr>
        <b/>
        <sz val="12"/>
        <color theme="1"/>
        <rFont val="Calibri"/>
        <family val="2"/>
        <scheme val="minor"/>
      </rPr>
      <t xml:space="preserve"> - </t>
    </r>
    <r>
      <rPr>
        <b/>
        <sz val="12"/>
        <color rgb="FFFF0000"/>
        <rFont val="Calibri"/>
        <family val="2"/>
        <scheme val="minor"/>
      </rPr>
      <t>Only answer this Section if an Owner / Occupier</t>
    </r>
  </si>
  <si>
    <t>Section 4.2 Rating</t>
  </si>
  <si>
    <t>4.2a</t>
  </si>
  <si>
    <t>Rate how fit for purpose your premises are</t>
  </si>
  <si>
    <t>4.2b</t>
  </si>
  <si>
    <t>Do you have a mortgage on the property?</t>
  </si>
  <si>
    <t>4.2c</t>
  </si>
  <si>
    <t>If you have a mortgage is there an early redemption clause?</t>
  </si>
  <si>
    <t>4.2d</t>
  </si>
  <si>
    <t>Do you have a branch surgery?</t>
  </si>
  <si>
    <t>4.2e</t>
  </si>
  <si>
    <t>Is there a mortgage on the branch surgery?</t>
  </si>
  <si>
    <t>4.2f</t>
  </si>
  <si>
    <r>
      <rPr>
        <b/>
        <sz val="14"/>
        <color theme="1"/>
        <rFont val="Calibri"/>
        <family val="2"/>
        <scheme val="minor"/>
      </rPr>
      <t>Finance - Premises</t>
    </r>
    <r>
      <rPr>
        <b/>
        <sz val="12"/>
        <color theme="1"/>
        <rFont val="Calibri"/>
        <family val="2"/>
        <scheme val="minor"/>
      </rPr>
      <t xml:space="preserve"> - </t>
    </r>
    <r>
      <rPr>
        <b/>
        <sz val="12"/>
        <color rgb="FFFF0000"/>
        <rFont val="Calibri"/>
        <family val="2"/>
        <scheme val="minor"/>
      </rPr>
      <t>Only answer this Section if Landlord Owned</t>
    </r>
  </si>
  <si>
    <t>Section 4.3 Rating</t>
  </si>
  <si>
    <t>4.3a</t>
  </si>
  <si>
    <t>4.3b</t>
  </si>
  <si>
    <t>Who is the landlord?</t>
  </si>
  <si>
    <t>4.3c</t>
  </si>
  <si>
    <t>Do you have a lease?</t>
  </si>
  <si>
    <t>4.3d</t>
  </si>
  <si>
    <t>If' Yes' to 4.3c, what is the duration remaining on the lease?</t>
  </si>
  <si>
    <t>4.3e</t>
  </si>
  <si>
    <t>If 'Yes' to 4.3c, what are the break clauses of the lease?</t>
  </si>
  <si>
    <t>Section 5 Rating</t>
  </si>
  <si>
    <t>5.1</t>
  </si>
  <si>
    <t>Is there a signed and up to date Partnership Agreement?</t>
  </si>
  <si>
    <t>5.2</t>
  </si>
  <si>
    <t>Rate the likelihood of a merger in the coming year?</t>
  </si>
  <si>
    <t>5.3</t>
  </si>
  <si>
    <t>Rate how well your practice is led (i.e. mission statement / motivated staff / valued staff / well trained / innovative ideas)?</t>
  </si>
  <si>
    <t>5.4</t>
  </si>
  <si>
    <t>Are there any internal relationship issues / history etc. that might adversely affect the current and future state of the practice?</t>
  </si>
  <si>
    <t>5.5</t>
  </si>
  <si>
    <t>Are there designated leads within the practice for: QOF / CQC / Staffng / Finance / Infection Control / Premises / Safeguarding / Chronic Disease / IT/Information Governance / Caldicott?</t>
  </si>
  <si>
    <t>5.6</t>
  </si>
  <si>
    <t>Rate the engagement of your practice with other organisations, e.g. locality / CCG</t>
  </si>
  <si>
    <t>6.</t>
  </si>
  <si>
    <t>Performance</t>
  </si>
  <si>
    <t>Section 6 Rating</t>
  </si>
  <si>
    <t>6.1</t>
  </si>
  <si>
    <t>How likely are you to recommend your Practice to patients?</t>
  </si>
  <si>
    <t>6.2</t>
  </si>
  <si>
    <t>What was your most recent Friends and Family test score (%)?</t>
  </si>
  <si>
    <t>6.3</t>
  </si>
  <si>
    <t>What was the date of your last CQC visit?</t>
  </si>
  <si>
    <t>6.4</t>
  </si>
  <si>
    <t>What was your CQC rating?</t>
  </si>
  <si>
    <t>6.5</t>
  </si>
  <si>
    <t>Latest QOF Achievement Points</t>
  </si>
  <si>
    <t>7.</t>
  </si>
  <si>
    <t>Section 7 Rating</t>
  </si>
  <si>
    <t>7.1</t>
  </si>
  <si>
    <t>How often do your GPs  meet?</t>
  </si>
  <si>
    <t>7.2</t>
  </si>
  <si>
    <t>How regularly are Partner Meetings held?</t>
  </si>
  <si>
    <t>7.3</t>
  </si>
  <si>
    <t>How often do your Practice Nurses meet?</t>
  </si>
  <si>
    <t>7.4</t>
  </si>
  <si>
    <t>How often do your GPs / Nursing Staff meet?</t>
  </si>
  <si>
    <t>7.5</t>
  </si>
  <si>
    <t>How often do your Admin Staff/PM meet?</t>
  </si>
  <si>
    <t>7.6</t>
  </si>
  <si>
    <t>How often do your multi-disciplinary teams meet?</t>
  </si>
  <si>
    <t>8.</t>
  </si>
  <si>
    <t>Section 8 Rating</t>
  </si>
  <si>
    <t>8.1</t>
  </si>
  <si>
    <t>Are there any immediate pressure points within the practice?</t>
  </si>
  <si>
    <t>8.2</t>
  </si>
  <si>
    <t>What do you believe to be the main risks/challenges/threats to the practice?</t>
  </si>
  <si>
    <t>8.3</t>
  </si>
  <si>
    <t>What actions to date have you taken to help alleviate these risks?</t>
  </si>
  <si>
    <t>8.4</t>
  </si>
  <si>
    <t>What do you foresee might be the blocks to such improvements going forward?</t>
  </si>
  <si>
    <t>8.5</t>
  </si>
  <si>
    <t>If you have any further comments, please specify in the 'Comments' box below?</t>
  </si>
  <si>
    <t xml:space="preserve">Rating Total:  </t>
  </si>
  <si>
    <t>No Action Required</t>
  </si>
  <si>
    <t>Check Again in 3 months</t>
  </si>
  <si>
    <t>Nearing Crisis Seek Advice</t>
  </si>
  <si>
    <t>Urgent Help Required</t>
  </si>
  <si>
    <r>
      <t xml:space="preserve">2.1  </t>
    </r>
    <r>
      <rPr>
        <b/>
        <u/>
        <sz val="20"/>
        <color theme="1"/>
        <rFont val="Calibri"/>
        <family val="2"/>
        <scheme val="minor"/>
      </rPr>
      <t>WORKFORCE (Part 1)</t>
    </r>
  </si>
  <si>
    <t>WHITE CELLS:  TEXT FIELD - Enter Names, Current Ages, Sessions</t>
  </si>
  <si>
    <r>
      <t xml:space="preserve">GREY CELLS:  Auto Sum/Fill Fields - </t>
    </r>
    <r>
      <rPr>
        <b/>
        <sz val="10"/>
        <color rgb="FFFF0000"/>
        <rFont val="Calibri"/>
        <family val="2"/>
        <scheme val="minor"/>
      </rPr>
      <t>PLEASE DO NOT TYPE IN THESE FIELDS</t>
    </r>
  </si>
  <si>
    <r>
      <t xml:space="preserve">Data can only be entered in the </t>
    </r>
    <r>
      <rPr>
        <b/>
        <u/>
        <sz val="11"/>
        <color rgb="FFFF0000"/>
        <rFont val="Calibri"/>
        <family val="2"/>
        <scheme val="minor"/>
      </rPr>
      <t>unshaded</t>
    </r>
    <r>
      <rPr>
        <b/>
        <sz val="11"/>
        <color rgb="FFFF0000"/>
        <rFont val="Calibri"/>
        <family val="2"/>
        <scheme val="minor"/>
      </rPr>
      <t xml:space="preserve"> 'white' cells.</t>
    </r>
  </si>
  <si>
    <t>Enter the names, current ages and sessions in cols 'B' / 'F' / 'G'.</t>
  </si>
  <si>
    <t>It is assumed that people retire at 60.</t>
  </si>
  <si>
    <t xml:space="preserve">Formatting Criteria: </t>
  </si>
  <si>
    <t>Rating</t>
  </si>
  <si>
    <t>Session numbers entered in column 'G' will automatically be carried forward to the 'Projected Sessions' cells in cols 'I' / 'L' / 'O'.</t>
  </si>
  <si>
    <t>if age 60+</t>
  </si>
  <si>
    <t>if shortfall 0% or less</t>
  </si>
  <si>
    <t>0% (0)</t>
  </si>
  <si>
    <t>Session/wk' numbers c/f into columns 'J' / 'M' / 'P' can be overridden manually as required, which will automatically update the 'Projected Session' cells</t>
  </si>
  <si>
    <t>If age 58-59</t>
  </si>
  <si>
    <t>if shortfall 1-9%</t>
  </si>
  <si>
    <t>5% (2)</t>
  </si>
  <si>
    <t>and the 'Entered Session/wk' cells for each year.</t>
  </si>
  <si>
    <t>if age 55-57</t>
  </si>
  <si>
    <t>if shortfall 10-19%</t>
  </si>
  <si>
    <t>15% (3)</t>
  </si>
  <si>
    <t>If shared staff, enter no of sessions / hours worked in practice rather than total employed</t>
  </si>
  <si>
    <t>if age 52-54</t>
  </si>
  <si>
    <t>if shortfall 20-29%</t>
  </si>
  <si>
    <t>25% (4)</t>
  </si>
  <si>
    <t>Green Cells:  Choose from Dropdown List.</t>
  </si>
  <si>
    <t>if age 50-51</t>
  </si>
  <si>
    <t>if shortfall 30% +</t>
  </si>
  <si>
    <t>35% (5)</t>
  </si>
  <si>
    <t>Grey Cells:  Forumula driven, do not overtype.</t>
  </si>
  <si>
    <t>GP Workforce Data</t>
  </si>
  <si>
    <t>in 1 year</t>
  </si>
  <si>
    <t>in 2 years</t>
  </si>
  <si>
    <t>in 5 years</t>
  </si>
  <si>
    <t>Name</t>
  </si>
  <si>
    <t>Job Title</t>
  </si>
  <si>
    <t>Time in Post</t>
  </si>
  <si>
    <t>Reason for changes to working intentions in 1 Year</t>
  </si>
  <si>
    <t>Age</t>
  </si>
  <si>
    <t>Sessions/wk</t>
  </si>
  <si>
    <t>Projected Sessions/wk</t>
  </si>
  <si>
    <t>Entered Sessions/wk</t>
  </si>
  <si>
    <t>Total No. Sessions/wk</t>
  </si>
  <si>
    <t>No. Sessions Shortfall from now</t>
  </si>
  <si>
    <t>No. Sessions Shortfall % from now</t>
  </si>
  <si>
    <t>1 Session = 3.5 hours</t>
  </si>
  <si>
    <t>NURSING Workforce Data</t>
  </si>
  <si>
    <t>Advanced Nurse Practitioners / Nurse Practitioner</t>
  </si>
  <si>
    <t>Healthcare Assistants (HCAs)</t>
  </si>
  <si>
    <t>`</t>
  </si>
  <si>
    <t>ALLIED HEALTH PROFESSIONALS/ PCN ADDITIONAL ROLES Workforce Data</t>
  </si>
  <si>
    <t>Clinical Pharmacist</t>
  </si>
  <si>
    <t>First Contact Physiotherapist (MSK)</t>
  </si>
  <si>
    <t>Social Prescibing Link Workers</t>
  </si>
  <si>
    <t>MANAGEMENT Workforce Data</t>
  </si>
  <si>
    <t>Hours/wk</t>
  </si>
  <si>
    <t>Projected Hours/wk</t>
  </si>
  <si>
    <t>Deputy Practice / Business Manager</t>
  </si>
  <si>
    <t>Other (i.e. Reception / Admin Staff)</t>
  </si>
  <si>
    <t>Pharmacy Technician</t>
  </si>
  <si>
    <t>Physician's Associate</t>
  </si>
  <si>
    <t>First Contact Physiotherapist</t>
  </si>
  <si>
    <t>Dietitian</t>
  </si>
  <si>
    <t>Podiatrist</t>
  </si>
  <si>
    <t>Occupational Therapist</t>
  </si>
  <si>
    <t>Community Paramedic</t>
  </si>
  <si>
    <t>Trainee Nursing Associate</t>
  </si>
  <si>
    <t>Social Prescribing Link Worker</t>
  </si>
  <si>
    <t>Care Co-ordinator</t>
  </si>
  <si>
    <t>Health and Wellbeing Coach</t>
  </si>
  <si>
    <t>(Workforce tool concept is a collaboration between Wessex LMCs, HEE and the Wessex Clinical Senate, hosted by the Wessex AHSN)</t>
  </si>
  <si>
    <t>Optional - use this sheet to note staff and dates of birth, to readily know ages for 2.1 Workforce</t>
  </si>
  <si>
    <t>Current year</t>
  </si>
  <si>
    <t>Surname</t>
  </si>
  <si>
    <t>Forename</t>
  </si>
  <si>
    <t>Year of Birth</t>
  </si>
  <si>
    <t>Workforce (Part 1) - GPs</t>
  </si>
  <si>
    <t>Finance/Premises - Owner/Occupier</t>
  </si>
  <si>
    <t>2.1 Workforce Tab</t>
  </si>
  <si>
    <t>Staff DOB Tab</t>
  </si>
  <si>
    <t>Pract IT System</t>
  </si>
  <si>
    <t>TPP SystmOne</t>
  </si>
  <si>
    <t>Q2.1a</t>
  </si>
  <si>
    <t>Q3.1</t>
  </si>
  <si>
    <t>N/A</t>
  </si>
  <si>
    <t>No Score</t>
  </si>
  <si>
    <t>Q4.1a</t>
  </si>
  <si>
    <t>Stayed the Same</t>
  </si>
  <si>
    <t>Q5.1</t>
  </si>
  <si>
    <t>Yes</t>
  </si>
  <si>
    <t>Q6.1</t>
  </si>
  <si>
    <t>Definitely</t>
  </si>
  <si>
    <t>Q7.1</t>
  </si>
  <si>
    <t>Daily</t>
  </si>
  <si>
    <t>Q8.1</t>
  </si>
  <si>
    <t>Partner</t>
  </si>
  <si>
    <t>Emis Web</t>
  </si>
  <si>
    <t>Data via WHSN Sheet</t>
  </si>
  <si>
    <t>Practice to enter stats</t>
  </si>
  <si>
    <t>Drawings Increased</t>
  </si>
  <si>
    <t>No</t>
  </si>
  <si>
    <t>Very Likely</t>
  </si>
  <si>
    <t>Weekly</t>
  </si>
  <si>
    <t>Salaried</t>
  </si>
  <si>
    <t>Vision</t>
  </si>
  <si>
    <t>Drawings Decreased</t>
  </si>
  <si>
    <t>Likely</t>
  </si>
  <si>
    <t>Fortnightly</t>
  </si>
  <si>
    <t>Locum / Sessional</t>
  </si>
  <si>
    <t>Microtest</t>
  </si>
  <si>
    <t>Possibly</t>
  </si>
  <si>
    <t>Monthly</t>
  </si>
  <si>
    <t>Retainer</t>
  </si>
  <si>
    <t>Synergy</t>
  </si>
  <si>
    <t>Adhoc</t>
  </si>
  <si>
    <t>ST / Registrar</t>
  </si>
  <si>
    <t>GMS</t>
  </si>
  <si>
    <t>Q2.1b</t>
  </si>
  <si>
    <t>Q3.2</t>
  </si>
  <si>
    <t>Q5.2</t>
  </si>
  <si>
    <t>Already in Place</t>
  </si>
  <si>
    <t>Q6.2</t>
  </si>
  <si>
    <t>Q7.2</t>
  </si>
  <si>
    <t>Very</t>
  </si>
  <si>
    <t>Q8.2</t>
  </si>
  <si>
    <t>In post</t>
  </si>
  <si>
    <t>PMS</t>
  </si>
  <si>
    <t>Q4.1b</t>
  </si>
  <si>
    <t>Text Field - Practice to enter info</t>
  </si>
  <si>
    <t>Fairly</t>
  </si>
  <si>
    <t>0-1 Year</t>
  </si>
  <si>
    <t>APMS</t>
  </si>
  <si>
    <t>Infrequent</t>
  </si>
  <si>
    <t>2-5 Years</t>
  </si>
  <si>
    <t>MCP</t>
  </si>
  <si>
    <t>Possible</t>
  </si>
  <si>
    <t>Over 5 Years</t>
  </si>
  <si>
    <t>Not Likely</t>
  </si>
  <si>
    <t>Not At All</t>
  </si>
  <si>
    <t>Closed list</t>
  </si>
  <si>
    <t>Q2.1c</t>
  </si>
  <si>
    <t>Q3.3</t>
  </si>
  <si>
    <t>Q5.3</t>
  </si>
  <si>
    <t>Well Led</t>
  </si>
  <si>
    <t>Q6.3</t>
  </si>
  <si>
    <t>Q7.3</t>
  </si>
  <si>
    <t>Q8.3</t>
  </si>
  <si>
    <t>Advanced Nurse Practitioner (ANP)</t>
  </si>
  <si>
    <t>Auto sum of Q3.2</t>
  </si>
  <si>
    <t>Q4.1c</t>
  </si>
  <si>
    <t>High Earning</t>
  </si>
  <si>
    <t>Quite Well Led</t>
  </si>
  <si>
    <t>Nurse Practitioner (NP)</t>
  </si>
  <si>
    <t>Dispensing Pract</t>
  </si>
  <si>
    <t>Moderate/Average Earning</t>
  </si>
  <si>
    <t>Fairly Well Led</t>
  </si>
  <si>
    <t>Low Earning</t>
  </si>
  <si>
    <t>Poorly Led</t>
  </si>
  <si>
    <t>Lack Leadership</t>
  </si>
  <si>
    <t>Training Pract</t>
  </si>
  <si>
    <t>Q2.1d</t>
  </si>
  <si>
    <t>&lt;1800 patients</t>
  </si>
  <si>
    <t>Q3.4</t>
  </si>
  <si>
    <t>Very Easily</t>
  </si>
  <si>
    <t>Q5.4</t>
  </si>
  <si>
    <t>Q6.4</t>
  </si>
  <si>
    <t>Outstanding</t>
  </si>
  <si>
    <t>Q7.4</t>
  </si>
  <si>
    <t>Q8.4</t>
  </si>
  <si>
    <t>1801-2000 Patients</t>
  </si>
  <si>
    <t>Easily</t>
  </si>
  <si>
    <t>Q4.1d</t>
  </si>
  <si>
    <t>Good</t>
  </si>
  <si>
    <t>P.Group / Fed</t>
  </si>
  <si>
    <t>Provider Group</t>
  </si>
  <si>
    <t>2001-2300 Patients</t>
  </si>
  <si>
    <t>Quite Easily</t>
  </si>
  <si>
    <t>Requires Improvement</t>
  </si>
  <si>
    <t>Deputy Business Manager</t>
  </si>
  <si>
    <t>Federation</t>
  </si>
  <si>
    <t>2301-2500 Patients</t>
  </si>
  <si>
    <t>With Difficulty</t>
  </si>
  <si>
    <t>Inadequate</t>
  </si>
  <si>
    <t>Deputy Practice Manager</t>
  </si>
  <si>
    <t>2501+ Patients</t>
  </si>
  <si>
    <t>Impossible</t>
  </si>
  <si>
    <t>Assistant Business Manager</t>
  </si>
  <si>
    <t>Section 2.2 - Workforce (Part 2)</t>
  </si>
  <si>
    <t>Assistant Practice Manager</t>
  </si>
  <si>
    <t>CCG</t>
  </si>
  <si>
    <t>BSW ICB</t>
  </si>
  <si>
    <t>Q2.2a x 3yrs</t>
  </si>
  <si>
    <t>Q3.5</t>
  </si>
  <si>
    <t>Very Easy</t>
  </si>
  <si>
    <t>Q5.5</t>
  </si>
  <si>
    <t>Q6.5</t>
  </si>
  <si>
    <t>Q7.5</t>
  </si>
  <si>
    <t>Q8.5</t>
  </si>
  <si>
    <t>PCN Manager</t>
  </si>
  <si>
    <t>Dorset ICB</t>
  </si>
  <si>
    <t>(Col J)</t>
  </si>
  <si>
    <t>Easy</t>
  </si>
  <si>
    <t>Q4.1e</t>
  </si>
  <si>
    <t>Operations Manager</t>
  </si>
  <si>
    <t>HIOW ICB</t>
  </si>
  <si>
    <t>Nursing</t>
  </si>
  <si>
    <t>Quite Easy</t>
  </si>
  <si>
    <t>Some</t>
  </si>
  <si>
    <t>Team Leader</t>
  </si>
  <si>
    <t>Frimley ICB</t>
  </si>
  <si>
    <t>Difficult</t>
  </si>
  <si>
    <t>Q2.2a</t>
  </si>
  <si>
    <t>See hidden column 'S' on the</t>
  </si>
  <si>
    <t>Q5.6</t>
  </si>
  <si>
    <t>Excellent</t>
  </si>
  <si>
    <t>Q7.6</t>
  </si>
  <si>
    <t>All Sections</t>
  </si>
  <si>
    <t>Retirement</t>
  </si>
  <si>
    <t>Q4.1f</t>
  </si>
  <si>
    <t>See Col. S (hidden)</t>
  </si>
  <si>
    <t>Reduced Sessions</t>
  </si>
  <si>
    <t>0%</t>
  </si>
  <si>
    <t>Mostly</t>
  </si>
  <si>
    <t>Average</t>
  </si>
  <si>
    <t>Maternity / Paternity</t>
  </si>
  <si>
    <t>1-9%</t>
  </si>
  <si>
    <t>Weak</t>
  </si>
  <si>
    <t>Planned Sick Leave (i.e. op)</t>
  </si>
  <si>
    <t>10-19%</t>
  </si>
  <si>
    <t>None</t>
  </si>
  <si>
    <t>20-29%</t>
  </si>
  <si>
    <t>No Change</t>
  </si>
  <si>
    <t>Q2.2b x 30 yrs</t>
  </si>
  <si>
    <t>30+%</t>
  </si>
  <si>
    <t>Allied Health Prof</t>
  </si>
  <si>
    <t>Q2.2b</t>
  </si>
  <si>
    <t>Section 4.2</t>
  </si>
  <si>
    <t>Q2.2c x 3yrs</t>
  </si>
  <si>
    <t>Q4.2a</t>
  </si>
  <si>
    <t>Completely Fit</t>
  </si>
  <si>
    <t>Fit</t>
  </si>
  <si>
    <t>PMs</t>
  </si>
  <si>
    <t>Quite Fit</t>
  </si>
  <si>
    <t>Needs Work</t>
  </si>
  <si>
    <t>Not At All Fit</t>
  </si>
  <si>
    <t>N/A - See Section 4.3</t>
  </si>
  <si>
    <t>Q2.2c</t>
  </si>
  <si>
    <t>Q4.2b</t>
  </si>
  <si>
    <t>Q2.2d</t>
  </si>
  <si>
    <t>Q4.2c</t>
  </si>
  <si>
    <t>Q2.2e</t>
  </si>
  <si>
    <t>Q4.2d</t>
  </si>
  <si>
    <t>Q2.2f</t>
  </si>
  <si>
    <t>Q4.2e</t>
  </si>
  <si>
    <t>Q2.2g x 4</t>
  </si>
  <si>
    <t>Q4.2f</t>
  </si>
  <si>
    <t>SCORING CRITERIA FOR EACH SECTION</t>
  </si>
  <si>
    <t>81-100%</t>
  </si>
  <si>
    <t>61-80%</t>
  </si>
  <si>
    <t>41-60%</t>
  </si>
  <si>
    <t>21-40%</t>
  </si>
  <si>
    <t>1-20%</t>
  </si>
  <si>
    <t>0-5</t>
  </si>
  <si>
    <t>6-9</t>
  </si>
  <si>
    <t>10-13</t>
  </si>
  <si>
    <t>13-16</t>
  </si>
  <si>
    <t>16-20</t>
  </si>
  <si>
    <t>20 points total</t>
  </si>
  <si>
    <t>Check Again in 6 months</t>
  </si>
  <si>
    <t>Nearing Crisis         Seek Advice</t>
  </si>
  <si>
    <t>Section 2.2</t>
  </si>
  <si>
    <t>0-14</t>
  </si>
  <si>
    <t>15-28</t>
  </si>
  <si>
    <t>28-42</t>
  </si>
  <si>
    <t>42-56</t>
  </si>
  <si>
    <t>56-70</t>
  </si>
  <si>
    <t>70 points total</t>
  </si>
  <si>
    <t>Workforce (Part 2) - Nursing / AHPs / Management</t>
  </si>
  <si>
    <t>2-3</t>
  </si>
  <si>
    <t>4-5</t>
  </si>
  <si>
    <t>6</t>
  </si>
  <si>
    <t>7-8</t>
  </si>
  <si>
    <t>9-10</t>
  </si>
  <si>
    <t>Finance/Premises - Landlord</t>
  </si>
  <si>
    <t>10 points total</t>
  </si>
  <si>
    <t>Section 4.3</t>
  </si>
  <si>
    <t>1-5</t>
  </si>
  <si>
    <t>6-11</t>
  </si>
  <si>
    <t>12-16</t>
  </si>
  <si>
    <t>17-22</t>
  </si>
  <si>
    <t>23-30</t>
  </si>
  <si>
    <t>Q4.3a</t>
  </si>
  <si>
    <t>30 points total</t>
  </si>
  <si>
    <t>Finance / Premises - Owner / Occuplier</t>
  </si>
  <si>
    <t>OR</t>
  </si>
  <si>
    <t>N/A - See Section 4.2</t>
  </si>
  <si>
    <t>1-3</t>
  </si>
  <si>
    <t>4-6</t>
  </si>
  <si>
    <t>7-9</t>
  </si>
  <si>
    <t>10-12</t>
  </si>
  <si>
    <t>13-15</t>
  </si>
  <si>
    <t>15 points total</t>
  </si>
  <si>
    <t>Finance / Premises - Landlord Owned</t>
  </si>
  <si>
    <t>Q4.3bi</t>
  </si>
  <si>
    <t>NHS Propco</t>
  </si>
  <si>
    <t>LIFT</t>
  </si>
  <si>
    <t>3-7</t>
  </si>
  <si>
    <t>8-12</t>
  </si>
  <si>
    <t>13-17</t>
  </si>
  <si>
    <t>18-23</t>
  </si>
  <si>
    <t>24-30</t>
  </si>
  <si>
    <t>Private</t>
  </si>
  <si>
    <t>Ex-GPs</t>
  </si>
  <si>
    <t>Mix of Current / Ex GPs</t>
  </si>
  <si>
    <t>Current GPs</t>
  </si>
  <si>
    <t>14-17</t>
  </si>
  <si>
    <t>18-22</t>
  </si>
  <si>
    <t>Q4.3bii</t>
  </si>
  <si>
    <t>NHS</t>
  </si>
  <si>
    <t>0</t>
  </si>
  <si>
    <t>5</t>
  </si>
  <si>
    <t>5 points total</t>
  </si>
  <si>
    <t>Overall Rating</t>
  </si>
  <si>
    <t>15-56</t>
  </si>
  <si>
    <t>57-98</t>
  </si>
  <si>
    <t>99-140</t>
  </si>
  <si>
    <t>141-180</t>
  </si>
  <si>
    <t>180-250</t>
  </si>
  <si>
    <t>Q4.3c</t>
  </si>
  <si>
    <t>220 points total</t>
  </si>
  <si>
    <t>To change dropdown list:</t>
  </si>
  <si>
    <t>Select dropdown cell from form (Col. E on Diag Tool page)</t>
  </si>
  <si>
    <t>Q4.3d</t>
  </si>
  <si>
    <t>Data / Data Tools / Data Validation</t>
  </si>
  <si>
    <t>Settings: List / Highlight source of dropdown options from above lists</t>
  </si>
  <si>
    <t>Col J on Diag Tool page - amend range for the dropdown value as assigned to the dropdown options above</t>
  </si>
  <si>
    <t>To modify total field colours to reflect diagnostic colours:</t>
  </si>
  <si>
    <t>Q4.3e</t>
  </si>
  <si>
    <t>Home / Style / Conditional Formatting</t>
  </si>
  <si>
    <t>Highlight total cell</t>
  </si>
  <si>
    <t>Manage Rules to change criteria for each section (criteria from and to points as detailed below - see B91)</t>
  </si>
  <si>
    <t>General Practice Assistant</t>
  </si>
  <si>
    <t>Mental Health Practitioner</t>
  </si>
  <si>
    <t>Physician Associate</t>
  </si>
  <si>
    <t>2.2 b (x)</t>
  </si>
  <si>
    <t>Digital and Transformation Lead</t>
  </si>
  <si>
    <t>Digital &amp; Transformation Lead</t>
  </si>
  <si>
    <t>2.2.c (v)</t>
  </si>
  <si>
    <t>2.2.c (vi)</t>
  </si>
  <si>
    <t>2.2.c (vii)</t>
  </si>
  <si>
    <t>2.2 b (xiv)</t>
  </si>
  <si>
    <t>AHP/ARR</t>
  </si>
  <si>
    <t>ECP/Paramedics:</t>
  </si>
  <si>
    <t>Mental Health workers:</t>
  </si>
  <si>
    <t>E/consult/video/remote</t>
  </si>
  <si>
    <t>3.2.e</t>
  </si>
  <si>
    <t>3.2.f</t>
  </si>
  <si>
    <t>Do you have an outstanding rent review?</t>
  </si>
  <si>
    <t>4.3f</t>
  </si>
  <si>
    <r>
      <t>No. of Sessions per GP for Protected Admin Time</t>
    </r>
    <r>
      <rPr>
        <i/>
        <sz val="9"/>
        <color theme="1"/>
        <rFont val="Calibri"/>
        <family val="2"/>
        <scheme val="minor"/>
      </rPr>
      <t xml:space="preserve"> (for info only)</t>
    </r>
  </si>
  <si>
    <t>Check Again  in    6 months</t>
  </si>
  <si>
    <t>V9 - October 2022</t>
  </si>
  <si>
    <t>Mental Health Practitioners</t>
  </si>
  <si>
    <t>2.2d (ii)</t>
  </si>
  <si>
    <t>2.2.d (v)</t>
  </si>
  <si>
    <t>ANP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</si>
</sst>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47">
    <font>
      <sz val="11"/>
      <color theme="1"/>
      <name val="Calibri"/>
      <family val="2"/>
      <scheme val="minor"/>
    </font>
    <font>
      <b/>
      <sz val="16"/>
      <color theme="1"/>
      <name val="Calibri"/>
      <family val="2"/>
      <scheme val="minor"/>
    </font>
    <font>
      <sz val="10"/>
      <color theme="1"/>
      <name val="Calibri"/>
      <family val="2"/>
      <scheme val="minor"/>
    </font>
    <font>
      <b/>
      <sz val="11"/>
      <color rgb="FFFF0000"/>
      <name val="Calibri"/>
      <family val="2"/>
      <scheme val="minor"/>
    </font>
    <font>
      <b/>
      <sz val="12"/>
      <color rgb="FFFF0000"/>
      <name val="Calibri"/>
      <family val="2"/>
      <scheme val="minor"/>
    </font>
    <font>
      <b/>
      <sz val="9"/>
      <color rgb="FFFF0000"/>
      <name val="Calibri"/>
      <family val="2"/>
      <scheme val="minor"/>
    </font>
    <font>
      <sz val="11"/>
      <name val="Calibri"/>
      <family val="2"/>
      <scheme val="minor"/>
    </font>
    <font>
      <b/>
      <sz val="14"/>
      <color theme="1"/>
      <name val="Calibri"/>
      <family val="2"/>
      <scheme val="minor"/>
    </font>
    <font>
      <sz val="9"/>
      <name val="Calibri"/>
      <family val="2"/>
      <scheme val="minor"/>
    </font>
    <font>
      <b/>
      <sz val="11"/>
      <color theme="1"/>
      <name val="Calibri"/>
      <family val="2"/>
      <scheme val="minor"/>
    </font>
    <font>
      <b/>
      <sz val="16"/>
      <name val="Calibri"/>
      <family val="2"/>
      <scheme val="minor"/>
    </font>
    <font>
      <b/>
      <sz val="8"/>
      <color theme="1"/>
      <name val="Calibri"/>
      <family val="2"/>
      <scheme val="minor"/>
    </font>
    <font>
      <i/>
      <sz val="11"/>
      <color theme="1"/>
      <name val="Calibri"/>
      <family val="2"/>
      <scheme val="minor"/>
    </font>
    <font>
      <b/>
      <sz val="12"/>
      <color theme="1"/>
      <name val="Calibri"/>
      <family val="2"/>
      <scheme val="minor"/>
    </font>
    <font>
      <sz val="12"/>
      <color theme="1"/>
      <name val="Calibri"/>
      <family val="2"/>
      <scheme val="minor"/>
    </font>
    <font>
      <b/>
      <u/>
      <sz val="11"/>
      <color theme="1"/>
      <name val="Calibri"/>
      <family val="2"/>
      <scheme val="minor"/>
    </font>
    <font>
      <b/>
      <sz val="14"/>
      <name val="Calibri"/>
      <family val="2"/>
      <scheme val="minor"/>
    </font>
    <font>
      <b/>
      <sz val="18"/>
      <color theme="1"/>
      <name val="Calibri"/>
      <family val="2"/>
      <scheme val="minor"/>
    </font>
    <font>
      <sz val="8"/>
      <color theme="1"/>
      <name val="Calibri"/>
      <family val="2"/>
      <scheme val="minor"/>
    </font>
    <font>
      <sz val="10"/>
      <name val="Calibri"/>
      <family val="2"/>
      <scheme val="minor"/>
    </font>
    <font>
      <b/>
      <u/>
      <sz val="12"/>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sz val="11"/>
      <color theme="1"/>
      <name val="Calibri"/>
      <family val="2"/>
      <scheme val="minor"/>
    </font>
    <font>
      <b/>
      <sz val="10"/>
      <color theme="1"/>
      <name val="Calibri"/>
      <family val="2"/>
      <scheme val="minor"/>
    </font>
    <font>
      <b/>
      <sz val="10"/>
      <color rgb="FFFF0000"/>
      <name val="Calibri"/>
      <family val="2"/>
      <scheme val="minor"/>
    </font>
    <font>
      <b/>
      <sz val="6"/>
      <color rgb="FFFF0000"/>
      <name val="Calibri"/>
      <family val="2"/>
      <scheme val="minor"/>
    </font>
    <font>
      <b/>
      <i/>
      <sz val="11"/>
      <color theme="1"/>
      <name val="Calibri"/>
      <family val="2"/>
      <scheme val="minor"/>
    </font>
    <font>
      <b/>
      <sz val="22"/>
      <color theme="1"/>
      <name val="Calibri"/>
      <family val="2"/>
      <scheme val="minor"/>
    </font>
    <font>
      <sz val="22"/>
      <color theme="1"/>
      <name val="Calibri"/>
      <family val="2"/>
      <scheme val="minor"/>
    </font>
    <font>
      <b/>
      <sz val="20"/>
      <color theme="1"/>
      <name val="Calibri"/>
      <family val="2"/>
      <scheme val="minor"/>
    </font>
    <font>
      <sz val="11"/>
      <color rgb="FF006100"/>
      <name val="Calibri"/>
      <family val="2"/>
      <scheme val="minor"/>
    </font>
    <font>
      <b/>
      <sz val="14"/>
      <color theme="3" tint="0.59999389629810485"/>
      <name val="Calibri"/>
      <family val="2"/>
      <scheme val="minor"/>
    </font>
    <font>
      <b/>
      <sz val="11"/>
      <color theme="3" tint="0.59999389629810485"/>
      <name val="Calibri"/>
      <family val="2"/>
      <scheme val="minor"/>
    </font>
    <font>
      <b/>
      <sz val="9"/>
      <color theme="0" tint="-0.14999847407452621"/>
      <name val="Calibri"/>
      <family val="2"/>
      <scheme val="minor"/>
    </font>
    <font>
      <b/>
      <u/>
      <sz val="20"/>
      <color theme="1"/>
      <name val="Calibri"/>
      <family val="2"/>
      <scheme val="minor"/>
    </font>
    <font>
      <i/>
      <sz val="11"/>
      <name val="Calibri"/>
      <family val="2"/>
      <scheme val="minor"/>
    </font>
    <font>
      <b/>
      <i/>
      <sz val="18"/>
      <color rgb="FFFF0000"/>
      <name val="Calibri"/>
      <family val="2"/>
      <scheme val="minor"/>
    </font>
    <font>
      <b/>
      <vertAlign val="superscript"/>
      <sz val="9"/>
      <color theme="1"/>
      <name val="Calibri"/>
      <family val="2"/>
    </font>
    <font>
      <sz val="9"/>
      <color theme="3"/>
      <name val="Calibri"/>
      <family val="2"/>
      <scheme val="minor"/>
    </font>
    <font>
      <sz val="10"/>
      <color theme="3"/>
      <name val="Calibri"/>
      <family val="2"/>
      <scheme val="minor"/>
    </font>
    <font>
      <i/>
      <sz val="9"/>
      <color theme="3"/>
      <name val="Calibri"/>
      <family val="2"/>
      <scheme val="minor"/>
    </font>
    <font>
      <i/>
      <sz val="8"/>
      <color theme="1"/>
      <name val="Calibri"/>
      <family val="2"/>
      <scheme val="minor"/>
    </font>
    <font>
      <b/>
      <u/>
      <sz val="11"/>
      <color rgb="FFFF0000"/>
      <name val="Calibri"/>
      <family val="2"/>
      <scheme val="minor"/>
    </font>
    <font>
      <i/>
      <u/>
      <sz val="9"/>
      <color theme="1"/>
      <name val="Calibri"/>
      <family val="2"/>
      <scheme val="minor"/>
    </font>
    <font>
      <b/>
      <sz val="6"/>
      <color theme="0" tint="-0.14999847407452621"/>
      <name val="Calibri"/>
      <family val="2"/>
      <scheme val="minor"/>
    </font>
  </fonts>
  <fills count="29">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C00000"/>
        <bgColor indexed="64"/>
      </patternFill>
    </fill>
    <fill>
      <patternFill patternType="solid">
        <fgColor theme="0" tint="-0.249977111117893"/>
        <bgColor indexed="64"/>
      </patternFill>
    </fill>
    <fill>
      <patternFill patternType="solid">
        <fgColor rgb="FFF579E6"/>
        <bgColor indexed="64"/>
      </patternFill>
    </fill>
    <fill>
      <patternFill patternType="solid">
        <fgColor rgb="FFCCFF33"/>
        <bgColor indexed="64"/>
      </patternFill>
    </fill>
    <fill>
      <patternFill patternType="solid">
        <fgColor theme="6"/>
        <bgColor indexed="64"/>
      </patternFill>
    </fill>
    <fill>
      <patternFill patternType="solid">
        <fgColor theme="9" tint="0.39997558519241921"/>
        <bgColor indexed="64"/>
      </patternFill>
    </fill>
    <fill>
      <patternFill patternType="solid">
        <fgColor rgb="FFFF00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CCFFCC"/>
        <bgColor indexed="64"/>
      </patternFill>
    </fill>
    <fill>
      <patternFill patternType="solid">
        <fgColor theme="0" tint="-0.14999847407452621"/>
        <bgColor indexed="64"/>
      </patternFill>
    </fill>
    <fill>
      <patternFill patternType="solid">
        <fgColor theme="1"/>
        <bgColor indexed="64"/>
      </patternFill>
    </fill>
    <fill>
      <patternFill patternType="solid">
        <fgColor rgb="FF6699FF"/>
        <bgColor indexed="64"/>
      </patternFill>
    </fill>
    <fill>
      <patternFill patternType="solid">
        <fgColor theme="6" tint="0.39997558519241921"/>
        <bgColor indexed="64"/>
      </patternFill>
    </fill>
    <fill>
      <patternFill patternType="solid">
        <fgColor rgb="FF99FF66"/>
        <bgColor indexed="64"/>
      </patternFill>
    </fill>
    <fill>
      <patternFill patternType="solid">
        <fgColor theme="9" tint="0.79998168889431442"/>
        <bgColor indexed="64"/>
      </patternFill>
    </fill>
    <fill>
      <patternFill patternType="solid">
        <fgColor rgb="FF00B050"/>
        <bgColor indexed="64"/>
      </patternFill>
    </fill>
    <fill>
      <patternFill patternType="solid">
        <fgColor rgb="FF99FF33"/>
        <bgColor indexed="64"/>
      </patternFill>
    </fill>
    <fill>
      <patternFill patternType="solid">
        <fgColor rgb="FFFF9933"/>
        <bgColor indexed="64"/>
      </patternFill>
    </fill>
    <fill>
      <patternFill patternType="solid">
        <fgColor rgb="FFC6EFCE"/>
      </patternFill>
    </fill>
    <fill>
      <patternFill patternType="solid">
        <fgColor rgb="FFCCECFF"/>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s>
  <cellStyleXfs count="3">
    <xf numFmtId="0" fontId="0" fillId="0" borderId="0"/>
    <xf numFmtId="43" fontId="24" fillId="0" borderId="0" applyFont="0" applyFill="0" applyBorder="0" applyAlignment="0" applyProtection="0"/>
    <xf numFmtId="0" fontId="32" fillId="27" borderId="0" applyNumberFormat="0" applyBorder="0" applyAlignment="0" applyProtection="0"/>
  </cellStyleXfs>
  <cellXfs count="618">
    <xf numFmtId="0" fontId="0" fillId="0" borderId="0" xfId="0"/>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12"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11" borderId="1" xfId="0" applyFill="1" applyBorder="1" applyAlignment="1">
      <alignment horizontal="center" vertical="center" wrapText="1"/>
    </xf>
    <xf numFmtId="0" fontId="7" fillId="16" borderId="1" xfId="0" applyFont="1" applyFill="1" applyBorder="1" applyAlignment="1">
      <alignment horizontal="center" vertical="center"/>
    </xf>
    <xf numFmtId="0" fontId="0" fillId="16" borderId="1" xfId="0" applyFill="1" applyBorder="1" applyAlignment="1">
      <alignment horizontal="center" vertical="center" wrapText="1"/>
    </xf>
    <xf numFmtId="0" fontId="0" fillId="0" borderId="0" xfId="0" applyAlignment="1">
      <alignment vertical="top"/>
    </xf>
    <xf numFmtId="0" fontId="7" fillId="10"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left"/>
    </xf>
    <xf numFmtId="0" fontId="15" fillId="0" borderId="0" xfId="0" applyFont="1"/>
    <xf numFmtId="0" fontId="9" fillId="0" borderId="0" xfId="0" applyFont="1" applyAlignment="1">
      <alignment horizontal="right"/>
    </xf>
    <xf numFmtId="0" fontId="9" fillId="0" borderId="0" xfId="0" applyFont="1"/>
    <xf numFmtId="0" fontId="9" fillId="3" borderId="16" xfId="0" applyFont="1" applyFill="1" applyBorder="1" applyAlignment="1">
      <alignment horizontal="right"/>
    </xf>
    <xf numFmtId="0" fontId="0" fillId="3" borderId="16" xfId="0" applyFill="1" applyBorder="1"/>
    <xf numFmtId="0" fontId="0" fillId="3" borderId="17" xfId="0" applyFill="1" applyBorder="1"/>
    <xf numFmtId="0" fontId="0" fillId="3" borderId="0" xfId="0" applyFill="1"/>
    <xf numFmtId="0" fontId="9" fillId="3" borderId="0" xfId="0" applyFont="1" applyFill="1" applyAlignment="1">
      <alignment horizontal="right"/>
    </xf>
    <xf numFmtId="0" fontId="0" fillId="3" borderId="19" xfId="0" applyFill="1" applyBorder="1"/>
    <xf numFmtId="0" fontId="9" fillId="3" borderId="21" xfId="0" applyFont="1" applyFill="1" applyBorder="1" applyAlignment="1">
      <alignment horizontal="right"/>
    </xf>
    <xf numFmtId="0" fontId="0" fillId="3" borderId="21" xfId="0" applyFill="1" applyBorder="1"/>
    <xf numFmtId="0" fontId="0" fillId="3" borderId="22" xfId="0" applyFill="1" applyBorder="1"/>
    <xf numFmtId="0" fontId="0" fillId="13" borderId="1" xfId="0" applyFill="1" applyBorder="1" applyAlignment="1">
      <alignment horizontal="center" vertical="center" wrapText="1"/>
    </xf>
    <xf numFmtId="0" fontId="0" fillId="4" borderId="8" xfId="0" applyFill="1" applyBorder="1"/>
    <xf numFmtId="0" fontId="0" fillId="4" borderId="9" xfId="0" applyFill="1" applyBorder="1"/>
    <xf numFmtId="0" fontId="0" fillId="4" borderId="10" xfId="0" applyFill="1" applyBorder="1"/>
    <xf numFmtId="0" fontId="0" fillId="4" borderId="11" xfId="0" applyFill="1" applyBorder="1"/>
    <xf numFmtId="0" fontId="0" fillId="4" borderId="12" xfId="0" applyFill="1" applyBorder="1"/>
    <xf numFmtId="0" fontId="0" fillId="4" borderId="13" xfId="0" applyFill="1" applyBorder="1"/>
    <xf numFmtId="0" fontId="0" fillId="18" borderId="8" xfId="0" applyFill="1" applyBorder="1"/>
    <xf numFmtId="0" fontId="0" fillId="18" borderId="9" xfId="0" applyFill="1" applyBorder="1"/>
    <xf numFmtId="0" fontId="0" fillId="18" borderId="10" xfId="0" applyFill="1" applyBorder="1"/>
    <xf numFmtId="0" fontId="0" fillId="18" borderId="11" xfId="0" applyFill="1" applyBorder="1"/>
    <xf numFmtId="0" fontId="0" fillId="18" borderId="12" xfId="0" applyFill="1" applyBorder="1"/>
    <xf numFmtId="0" fontId="0" fillId="18" borderId="13" xfId="0" applyFill="1" applyBorder="1"/>
    <xf numFmtId="0" fontId="0" fillId="11" borderId="8" xfId="0" applyFill="1" applyBorder="1"/>
    <xf numFmtId="0" fontId="0" fillId="11" borderId="9" xfId="0" applyFill="1" applyBorder="1"/>
    <xf numFmtId="0" fontId="0" fillId="11" borderId="10" xfId="0" applyFill="1" applyBorder="1"/>
    <xf numFmtId="0" fontId="0" fillId="11" borderId="11" xfId="0" applyFill="1" applyBorder="1"/>
    <xf numFmtId="0" fontId="0" fillId="11" borderId="12" xfId="0" applyFill="1" applyBorder="1"/>
    <xf numFmtId="0" fontId="0" fillId="11" borderId="13" xfId="0" applyFill="1" applyBorder="1"/>
    <xf numFmtId="0" fontId="0" fillId="0" borderId="0" xfId="0" applyAlignment="1">
      <alignment horizontal="right"/>
    </xf>
    <xf numFmtId="0" fontId="0" fillId="5" borderId="8" xfId="0" applyFill="1" applyBorder="1"/>
    <xf numFmtId="0" fontId="0" fillId="5" borderId="9" xfId="0" applyFill="1" applyBorder="1"/>
    <xf numFmtId="0" fontId="0" fillId="5" borderId="12" xfId="0" applyFill="1" applyBorder="1"/>
    <xf numFmtId="0" fontId="0" fillId="5" borderId="13" xfId="0" applyFill="1" applyBorder="1"/>
    <xf numFmtId="0" fontId="0" fillId="3" borderId="8" xfId="0" applyFill="1" applyBorder="1"/>
    <xf numFmtId="0" fontId="0" fillId="3" borderId="9" xfId="0" applyFill="1" applyBorder="1"/>
    <xf numFmtId="0" fontId="0" fillId="3" borderId="12" xfId="0" applyFill="1" applyBorder="1"/>
    <xf numFmtId="0" fontId="0" fillId="3" borderId="13" xfId="0" applyFill="1" applyBorder="1"/>
    <xf numFmtId="0" fontId="0" fillId="3" borderId="10" xfId="0" applyFill="1" applyBorder="1"/>
    <xf numFmtId="0" fontId="0" fillId="3" borderId="11" xfId="0" applyFill="1" applyBorder="1"/>
    <xf numFmtId="0" fontId="0" fillId="20" borderId="8" xfId="0" applyFill="1" applyBorder="1"/>
    <xf numFmtId="0" fontId="0" fillId="20" borderId="9" xfId="0" applyFill="1" applyBorder="1"/>
    <xf numFmtId="0" fontId="0" fillId="20" borderId="10" xfId="0" applyFill="1" applyBorder="1"/>
    <xf numFmtId="0" fontId="0" fillId="20" borderId="11" xfId="0" applyFill="1" applyBorder="1"/>
    <xf numFmtId="0" fontId="0" fillId="20" borderId="12" xfId="0" applyFill="1" applyBorder="1"/>
    <xf numFmtId="0" fontId="0" fillId="20" borderId="13" xfId="0" applyFill="1" applyBorder="1"/>
    <xf numFmtId="0" fontId="0" fillId="5" borderId="10" xfId="0" applyFill="1" applyBorder="1"/>
    <xf numFmtId="0" fontId="0" fillId="5" borderId="11" xfId="0" applyFill="1" applyBorder="1"/>
    <xf numFmtId="0" fontId="0" fillId="9" borderId="8" xfId="0" applyFill="1" applyBorder="1"/>
    <xf numFmtId="0" fontId="0" fillId="9" borderId="9" xfId="0" applyFill="1" applyBorder="1"/>
    <xf numFmtId="0" fontId="0" fillId="9" borderId="10" xfId="0" applyFill="1" applyBorder="1"/>
    <xf numFmtId="0" fontId="0" fillId="9" borderId="11" xfId="0" applyFill="1" applyBorder="1"/>
    <xf numFmtId="0" fontId="0" fillId="9" borderId="12" xfId="0" applyFill="1" applyBorder="1"/>
    <xf numFmtId="0" fontId="0" fillId="9" borderId="13" xfId="0" applyFill="1" applyBorder="1"/>
    <xf numFmtId="0" fontId="6" fillId="2" borderId="8" xfId="0" applyFont="1" applyFill="1" applyBorder="1"/>
    <xf numFmtId="0" fontId="6" fillId="2" borderId="9" xfId="0" applyFont="1" applyFill="1" applyBorder="1"/>
    <xf numFmtId="0" fontId="6" fillId="2" borderId="10" xfId="0" applyFont="1" applyFill="1" applyBorder="1"/>
    <xf numFmtId="0" fontId="6" fillId="2" borderId="11" xfId="0" applyFont="1" applyFill="1" applyBorder="1"/>
    <xf numFmtId="0" fontId="6" fillId="2" borderId="12" xfId="0" applyFont="1" applyFill="1" applyBorder="1"/>
    <xf numFmtId="0" fontId="6" fillId="2" borderId="13" xfId="0" applyFont="1" applyFill="1" applyBorder="1"/>
    <xf numFmtId="0" fontId="0" fillId="13" borderId="8" xfId="0" applyFill="1" applyBorder="1"/>
    <xf numFmtId="0" fontId="0" fillId="13" borderId="9" xfId="0" applyFill="1" applyBorder="1"/>
    <xf numFmtId="0" fontId="0" fillId="13" borderId="10" xfId="0" applyFill="1" applyBorder="1"/>
    <xf numFmtId="0" fontId="0" fillId="13" borderId="11" xfId="0" applyFill="1" applyBorder="1"/>
    <xf numFmtId="0" fontId="0" fillId="13" borderId="12" xfId="0" applyFill="1" applyBorder="1"/>
    <xf numFmtId="0" fontId="0" fillId="13" borderId="13" xfId="0" applyFill="1" applyBorder="1"/>
    <xf numFmtId="0" fontId="0" fillId="14" borderId="8" xfId="0" applyFill="1" applyBorder="1"/>
    <xf numFmtId="0" fontId="0" fillId="14" borderId="9" xfId="0" applyFill="1" applyBorder="1"/>
    <xf numFmtId="0" fontId="0" fillId="14" borderId="10" xfId="0" applyFill="1" applyBorder="1"/>
    <xf numFmtId="0" fontId="0" fillId="14" borderId="11" xfId="0" applyFill="1" applyBorder="1"/>
    <xf numFmtId="0" fontId="0" fillId="14" borderId="12" xfId="0" applyFill="1" applyBorder="1"/>
    <xf numFmtId="0" fontId="0" fillId="14" borderId="13" xfId="0" applyFill="1" applyBorder="1"/>
    <xf numFmtId="0" fontId="9" fillId="0" borderId="0" xfId="0" applyFont="1" applyAlignment="1">
      <alignment horizontal="left"/>
    </xf>
    <xf numFmtId="0" fontId="7" fillId="0" borderId="0" xfId="0" applyFont="1" applyAlignment="1">
      <alignment horizontal="center"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9" fillId="3" borderId="15" xfId="0" applyFont="1" applyFill="1" applyBorder="1" applyAlignment="1">
      <alignment horizontal="right"/>
    </xf>
    <xf numFmtId="0" fontId="9" fillId="3" borderId="18" xfId="0" applyFont="1" applyFill="1" applyBorder="1" applyAlignment="1">
      <alignment horizontal="left"/>
    </xf>
    <xf numFmtId="0" fontId="9" fillId="3" borderId="18" xfId="0" applyFont="1" applyFill="1" applyBorder="1" applyAlignment="1">
      <alignment horizontal="right"/>
    </xf>
    <xf numFmtId="0" fontId="9" fillId="3" borderId="20" xfId="0" applyFont="1" applyFill="1" applyBorder="1" applyAlignment="1">
      <alignment horizontal="right"/>
    </xf>
    <xf numFmtId="0" fontId="0" fillId="8" borderId="8" xfId="0" applyFill="1" applyBorder="1"/>
    <xf numFmtId="0" fontId="0" fillId="8" borderId="9" xfId="0" applyFill="1" applyBorder="1"/>
    <xf numFmtId="0" fontId="0" fillId="8" borderId="10" xfId="0" applyFill="1" applyBorder="1"/>
    <xf numFmtId="0" fontId="0" fillId="8" borderId="11" xfId="0" applyFill="1" applyBorder="1"/>
    <xf numFmtId="0" fontId="0" fillId="8" borderId="12" xfId="0" applyFill="1" applyBorder="1"/>
    <xf numFmtId="0" fontId="0" fillId="8" borderId="13" xfId="0" applyFill="1" applyBorder="1"/>
    <xf numFmtId="0" fontId="0" fillId="21" borderId="8" xfId="0" applyFill="1" applyBorder="1"/>
    <xf numFmtId="0" fontId="0" fillId="21" borderId="9" xfId="0" applyFill="1" applyBorder="1"/>
    <xf numFmtId="0" fontId="0" fillId="21" borderId="10" xfId="0" applyFill="1" applyBorder="1"/>
    <xf numFmtId="0" fontId="0" fillId="21" borderId="11" xfId="0" applyFill="1" applyBorder="1"/>
    <xf numFmtId="0" fontId="0" fillId="21" borderId="12" xfId="0" applyFill="1" applyBorder="1"/>
    <xf numFmtId="0" fontId="0" fillId="21" borderId="13" xfId="0" applyFill="1" applyBorder="1"/>
    <xf numFmtId="0" fontId="0" fillId="22" borderId="8" xfId="0" applyFill="1" applyBorder="1"/>
    <xf numFmtId="0" fontId="0" fillId="22" borderId="9" xfId="0" applyFill="1" applyBorder="1"/>
    <xf numFmtId="0" fontId="0" fillId="22" borderId="10" xfId="0" applyFill="1" applyBorder="1"/>
    <xf numFmtId="0" fontId="0" fillId="22" borderId="11" xfId="0" applyFill="1" applyBorder="1"/>
    <xf numFmtId="0" fontId="0" fillId="22" borderId="12" xfId="0" applyFill="1" applyBorder="1"/>
    <xf numFmtId="0" fontId="0" fillId="22" borderId="13" xfId="0" applyFill="1" applyBorder="1"/>
    <xf numFmtId="0" fontId="14" fillId="0" borderId="0" xfId="0" applyFont="1" applyAlignment="1">
      <alignment horizontal="left"/>
    </xf>
    <xf numFmtId="0" fontId="13" fillId="0" borderId="0" xfId="0" applyFont="1" applyAlignment="1">
      <alignment horizontal="left"/>
    </xf>
    <xf numFmtId="0" fontId="14" fillId="0" borderId="0" xfId="0" applyFont="1" applyAlignment="1">
      <alignment horizontal="center"/>
    </xf>
    <xf numFmtId="0" fontId="14" fillId="0" borderId="0" xfId="0" applyFont="1"/>
    <xf numFmtId="0" fontId="20" fillId="0" borderId="0" xfId="0" applyFont="1"/>
    <xf numFmtId="0" fontId="13" fillId="0" borderId="0" xfId="0" applyFont="1"/>
    <xf numFmtId="0" fontId="20" fillId="0" borderId="0" xfId="0" applyFont="1" applyAlignment="1">
      <alignment horizontal="left"/>
    </xf>
    <xf numFmtId="0" fontId="9" fillId="0" borderId="0" xfId="0" applyFont="1" applyAlignment="1">
      <alignment horizontal="left" vertical="top"/>
    </xf>
    <xf numFmtId="0" fontId="9" fillId="0" borderId="0" xfId="0" applyFont="1" applyAlignment="1">
      <alignment vertical="top"/>
    </xf>
    <xf numFmtId="0" fontId="9" fillId="0" borderId="0" xfId="0" applyFont="1" applyAlignment="1">
      <alignment horizontal="right" vertical="top"/>
    </xf>
    <xf numFmtId="0" fontId="7" fillId="11" borderId="1" xfId="0" quotePrefix="1" applyFont="1" applyFill="1" applyBorder="1" applyAlignment="1">
      <alignment horizontal="center" vertical="center"/>
    </xf>
    <xf numFmtId="0" fontId="7" fillId="13" borderId="1" xfId="0" quotePrefix="1" applyFont="1" applyFill="1" applyBorder="1" applyAlignment="1">
      <alignment horizontal="center" vertical="center"/>
    </xf>
    <xf numFmtId="0" fontId="7" fillId="12" borderId="1" xfId="0" quotePrefix="1" applyFont="1" applyFill="1" applyBorder="1" applyAlignment="1">
      <alignment horizontal="center" vertical="center" wrapText="1"/>
    </xf>
    <xf numFmtId="0" fontId="7" fillId="10" borderId="1" xfId="0" quotePrefix="1" applyFont="1" applyFill="1" applyBorder="1" applyAlignment="1">
      <alignment horizontal="center" vertical="center"/>
    </xf>
    <xf numFmtId="0" fontId="7" fillId="16" borderId="1" xfId="0" quotePrefix="1" applyFont="1" applyFill="1" applyBorder="1" applyAlignment="1">
      <alignment horizontal="center" vertical="center"/>
    </xf>
    <xf numFmtId="0" fontId="0" fillId="0" borderId="8" xfId="0" quotePrefix="1" applyBorder="1" applyAlignment="1">
      <alignment horizontal="left"/>
    </xf>
    <xf numFmtId="0" fontId="17" fillId="0" borderId="0" xfId="0" applyFont="1"/>
    <xf numFmtId="0" fontId="0" fillId="0" borderId="12" xfId="0" applyBorder="1" applyAlignment="1">
      <alignment horizontal="left"/>
    </xf>
    <xf numFmtId="0" fontId="3" fillId="0" borderId="0" xfId="0" applyFont="1"/>
    <xf numFmtId="0" fontId="0" fillId="23" borderId="58" xfId="0" applyFill="1" applyBorder="1" applyAlignment="1">
      <alignment horizontal="center" vertical="center"/>
    </xf>
    <xf numFmtId="0" fontId="0" fillId="23" borderId="60" xfId="0" applyFill="1" applyBorder="1" applyAlignment="1">
      <alignment horizontal="center" vertical="center" wrapText="1"/>
    </xf>
    <xf numFmtId="0" fontId="0" fillId="23" borderId="59" xfId="0" applyFill="1" applyBorder="1" applyAlignment="1">
      <alignment horizontal="center" vertical="center" wrapText="1"/>
    </xf>
    <xf numFmtId="0" fontId="0" fillId="0" borderId="54" xfId="0" applyBorder="1" applyAlignment="1" applyProtection="1">
      <alignment horizontal="center"/>
      <protection locked="0"/>
    </xf>
    <xf numFmtId="0" fontId="0" fillId="0" borderId="32" xfId="0" applyBorder="1" applyAlignment="1" applyProtection="1">
      <alignment horizontal="center"/>
      <protection locked="0"/>
    </xf>
    <xf numFmtId="0" fontId="0" fillId="23" borderId="62" xfId="0" applyFill="1" applyBorder="1" applyAlignment="1">
      <alignment horizontal="center"/>
    </xf>
    <xf numFmtId="0" fontId="9" fillId="23" borderId="62" xfId="0" applyFont="1" applyFill="1" applyBorder="1" applyAlignment="1">
      <alignment horizontal="center"/>
    </xf>
    <xf numFmtId="0" fontId="0" fillId="23" borderId="32" xfId="0" applyFill="1" applyBorder="1" applyAlignment="1">
      <alignment horizontal="center"/>
    </xf>
    <xf numFmtId="0" fontId="9" fillId="23" borderId="53" xfId="0" applyFont="1" applyFill="1" applyBorder="1" applyAlignment="1">
      <alignment horizontal="center"/>
    </xf>
    <xf numFmtId="0" fontId="9" fillId="23" borderId="32" xfId="0" applyFont="1" applyFill="1" applyBorder="1" applyAlignment="1">
      <alignment horizontal="center"/>
    </xf>
    <xf numFmtId="0" fontId="0" fillId="23" borderId="28" xfId="0" applyFill="1" applyBorder="1"/>
    <xf numFmtId="10" fontId="9" fillId="23" borderId="64" xfId="0" applyNumberFormat="1" applyFont="1" applyFill="1" applyBorder="1" applyAlignment="1">
      <alignment horizontal="center"/>
    </xf>
    <xf numFmtId="10" fontId="9" fillId="23" borderId="28" xfId="0" applyNumberFormat="1" applyFont="1" applyFill="1" applyBorder="1" applyAlignment="1">
      <alignment horizontal="center"/>
    </xf>
    <xf numFmtId="0" fontId="0" fillId="0" borderId="51" xfId="0" applyBorder="1" applyProtection="1">
      <protection locked="0"/>
    </xf>
    <xf numFmtId="0" fontId="0" fillId="0" borderId="37" xfId="0" applyBorder="1" applyProtection="1">
      <protection locked="0"/>
    </xf>
    <xf numFmtId="0" fontId="0" fillId="0" borderId="66" xfId="0" applyBorder="1" applyProtection="1">
      <protection locked="0"/>
    </xf>
    <xf numFmtId="0" fontId="0" fillId="23" borderId="67" xfId="0" applyFill="1" applyBorder="1" applyAlignment="1">
      <alignment horizontal="center" vertical="center"/>
    </xf>
    <xf numFmtId="0" fontId="0" fillId="23" borderId="68" xfId="0" applyFill="1" applyBorder="1" applyAlignment="1">
      <alignment horizontal="center" vertical="center"/>
    </xf>
    <xf numFmtId="0" fontId="9" fillId="23" borderId="64" xfId="0" applyFont="1" applyFill="1" applyBorder="1" applyAlignment="1">
      <alignment horizontal="center"/>
    </xf>
    <xf numFmtId="0" fontId="9" fillId="23" borderId="28" xfId="0" applyFont="1" applyFill="1" applyBorder="1" applyAlignment="1">
      <alignment horizontal="center"/>
    </xf>
    <xf numFmtId="10" fontId="9" fillId="23" borderId="65" xfId="0" applyNumberFormat="1" applyFont="1" applyFill="1" applyBorder="1" applyAlignment="1">
      <alignment horizontal="center"/>
    </xf>
    <xf numFmtId="0" fontId="0" fillId="0" borderId="0" xfId="0" applyAlignment="1">
      <alignment wrapText="1"/>
    </xf>
    <xf numFmtId="0" fontId="0" fillId="0" borderId="0" xfId="0" quotePrefix="1" applyAlignment="1">
      <alignment horizontal="left" vertical="top"/>
    </xf>
    <xf numFmtId="0" fontId="6" fillId="0" borderId="0" xfId="0" quotePrefix="1" applyFont="1" applyAlignment="1">
      <alignment horizontal="left" vertical="top"/>
    </xf>
    <xf numFmtId="0" fontId="9" fillId="0" borderId="0" xfId="0" applyFont="1" applyAlignment="1">
      <alignment vertical="top" wrapText="1"/>
    </xf>
    <xf numFmtId="0" fontId="0" fillId="0" borderId="14" xfId="0" applyBorder="1"/>
    <xf numFmtId="0" fontId="1" fillId="0" borderId="0" xfId="0" applyFont="1"/>
    <xf numFmtId="0" fontId="1" fillId="0" borderId="6" xfId="0" applyFont="1" applyBorder="1"/>
    <xf numFmtId="0" fontId="0" fillId="0" borderId="6" xfId="0" applyBorder="1"/>
    <xf numFmtId="0" fontId="29" fillId="0" borderId="0" xfId="0" applyFont="1"/>
    <xf numFmtId="0" fontId="30" fillId="0" borderId="0" xfId="0" applyFont="1"/>
    <xf numFmtId="0" fontId="9" fillId="23" borderId="52" xfId="0" applyFont="1" applyFill="1" applyBorder="1" applyAlignment="1">
      <alignment vertical="center"/>
    </xf>
    <xf numFmtId="0" fontId="32" fillId="27" borderId="51" xfId="2" applyBorder="1" applyProtection="1">
      <protection locked="0"/>
    </xf>
    <xf numFmtId="0" fontId="9" fillId="23" borderId="52" xfId="0" applyFont="1" applyFill="1" applyBorder="1" applyAlignment="1">
      <alignment horizontal="center" vertical="center"/>
    </xf>
    <xf numFmtId="0" fontId="0" fillId="0" borderId="8" xfId="0" applyBorder="1" applyAlignment="1">
      <alignment horizontal="left" vertical="center"/>
    </xf>
    <xf numFmtId="0" fontId="7" fillId="0" borderId="9" xfId="0" applyFont="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center" vertical="center" wrapText="1"/>
    </xf>
    <xf numFmtId="0" fontId="0" fillId="0" borderId="10" xfId="0" applyBorder="1" applyAlignment="1">
      <alignment horizontal="left"/>
    </xf>
    <xf numFmtId="0" fontId="0" fillId="0" borderId="12" xfId="0" applyBorder="1" applyAlignment="1">
      <alignment horizontal="left" vertical="center"/>
    </xf>
    <xf numFmtId="0" fontId="0" fillId="0" borderId="10" xfId="0" applyBorder="1" applyAlignment="1">
      <alignment horizontal="left" vertical="center"/>
    </xf>
    <xf numFmtId="0" fontId="7" fillId="0" borderId="11" xfId="0"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center" vertical="center" wrapText="1"/>
    </xf>
    <xf numFmtId="0" fontId="0" fillId="0" borderId="27" xfId="0" applyBorder="1" applyAlignment="1" applyProtection="1">
      <alignment horizontal="center"/>
      <protection locked="0"/>
    </xf>
    <xf numFmtId="0" fontId="7" fillId="0" borderId="37" xfId="0" applyFont="1" applyBorder="1" applyProtection="1">
      <protection locked="0"/>
    </xf>
    <xf numFmtId="0" fontId="7" fillId="0" borderId="51" xfId="0" applyFont="1" applyBorder="1" applyProtection="1">
      <protection locked="0"/>
    </xf>
    <xf numFmtId="0" fontId="7" fillId="2" borderId="55" xfId="0" applyFont="1" applyFill="1" applyBorder="1" applyAlignment="1" applyProtection="1">
      <alignment vertical="center"/>
      <protection locked="0"/>
    </xf>
    <xf numFmtId="0" fontId="7" fillId="2" borderId="57" xfId="0" applyFont="1" applyFill="1" applyBorder="1" applyAlignment="1" applyProtection="1">
      <alignment vertical="center"/>
      <protection locked="0"/>
    </xf>
    <xf numFmtId="0" fontId="0" fillId="0" borderId="38" xfId="0" applyBorder="1" applyProtection="1">
      <protection locked="0"/>
    </xf>
    <xf numFmtId="0" fontId="9" fillId="23" borderId="52" xfId="0" applyFont="1" applyFill="1" applyBorder="1" applyAlignment="1">
      <alignment horizontal="center" vertical="center" wrapText="1"/>
    </xf>
    <xf numFmtId="0" fontId="31" fillId="0" borderId="0" xfId="0" applyFont="1"/>
    <xf numFmtId="0" fontId="9" fillId="0" borderId="15" xfId="0" applyFont="1" applyBorder="1"/>
    <xf numFmtId="0" fontId="0" fillId="0" borderId="18" xfId="0" applyBorder="1"/>
    <xf numFmtId="0" fontId="6" fillId="19" borderId="0" xfId="0" applyFont="1" applyFill="1"/>
    <xf numFmtId="0" fontId="0" fillId="12" borderId="0" xfId="0" applyFill="1"/>
    <xf numFmtId="0" fontId="0" fillId="26" borderId="0" xfId="0" applyFill="1"/>
    <xf numFmtId="0" fontId="0" fillId="0" borderId="20" xfId="0" applyBorder="1"/>
    <xf numFmtId="0" fontId="0" fillId="18" borderId="21" xfId="0" applyFill="1" applyBorder="1"/>
    <xf numFmtId="0" fontId="9" fillId="0" borderId="21" xfId="0" applyFont="1" applyBorder="1"/>
    <xf numFmtId="0" fontId="0" fillId="0" borderId="21" xfId="0" applyBorder="1"/>
    <xf numFmtId="0" fontId="33" fillId="2" borderId="57" xfId="0" applyFont="1" applyFill="1" applyBorder="1" applyAlignment="1" applyProtection="1">
      <alignment vertical="center"/>
      <protection locked="0"/>
    </xf>
    <xf numFmtId="9" fontId="9" fillId="24" borderId="19" xfId="0" applyNumberFormat="1" applyFont="1" applyFill="1" applyBorder="1" applyAlignment="1">
      <alignment horizontal="right"/>
    </xf>
    <xf numFmtId="9" fontId="9" fillId="25" borderId="19" xfId="0" applyNumberFormat="1" applyFont="1" applyFill="1" applyBorder="1" applyAlignment="1">
      <alignment horizontal="right"/>
    </xf>
    <xf numFmtId="9" fontId="9" fillId="3" borderId="19" xfId="0" applyNumberFormat="1" applyFont="1" applyFill="1" applyBorder="1" applyAlignment="1">
      <alignment horizontal="right"/>
    </xf>
    <xf numFmtId="9" fontId="9" fillId="26" borderId="19" xfId="0" applyNumberFormat="1" applyFont="1" applyFill="1" applyBorder="1" applyAlignment="1">
      <alignment horizontal="right"/>
    </xf>
    <xf numFmtId="9" fontId="9" fillId="12" borderId="22" xfId="0" applyNumberFormat="1" applyFont="1" applyFill="1" applyBorder="1" applyAlignment="1">
      <alignment horizontal="right"/>
    </xf>
    <xf numFmtId="9" fontId="9" fillId="24" borderId="72" xfId="0" applyNumberFormat="1" applyFont="1" applyFill="1" applyBorder="1" applyAlignment="1">
      <alignment horizontal="right"/>
    </xf>
    <xf numFmtId="9" fontId="9" fillId="25" borderId="73" xfId="0" applyNumberFormat="1" applyFont="1" applyFill="1" applyBorder="1" applyAlignment="1">
      <alignment horizontal="right"/>
    </xf>
    <xf numFmtId="9" fontId="9" fillId="3" borderId="73" xfId="0" applyNumberFormat="1" applyFont="1" applyFill="1" applyBorder="1" applyAlignment="1">
      <alignment horizontal="right"/>
    </xf>
    <xf numFmtId="9" fontId="9" fillId="26" borderId="73" xfId="0" applyNumberFormat="1" applyFont="1" applyFill="1" applyBorder="1" applyAlignment="1">
      <alignment horizontal="right"/>
    </xf>
    <xf numFmtId="9" fontId="9" fillId="12" borderId="5" xfId="0" applyNumberFormat="1" applyFont="1" applyFill="1" applyBorder="1" applyAlignment="1">
      <alignment horizontal="right"/>
    </xf>
    <xf numFmtId="16" fontId="7" fillId="16" borderId="1" xfId="0" quotePrefix="1" applyNumberFormat="1" applyFont="1" applyFill="1" applyBorder="1" applyAlignment="1">
      <alignment horizontal="center" vertical="center"/>
    </xf>
    <xf numFmtId="0" fontId="9" fillId="0" borderId="0" xfId="0" applyFont="1" applyAlignment="1">
      <alignment horizontal="right" vertical="top" wrapText="1"/>
    </xf>
    <xf numFmtId="0" fontId="12" fillId="0" borderId="0" xfId="0" applyFont="1" applyAlignment="1">
      <alignment vertical="top"/>
    </xf>
    <xf numFmtId="0" fontId="37" fillId="0" borderId="0" xfId="0" quotePrefix="1" applyFont="1" applyAlignment="1">
      <alignment horizontal="left" vertical="top"/>
    </xf>
    <xf numFmtId="0" fontId="28" fillId="0" borderId="0" xfId="0" applyFont="1" applyAlignment="1">
      <alignment horizontal="right" vertical="top" wrapText="1"/>
    </xf>
    <xf numFmtId="0" fontId="38" fillId="0" borderId="0" xfId="0" applyFont="1"/>
    <xf numFmtId="0" fontId="22" fillId="0" borderId="0" xfId="0" applyFont="1" applyAlignment="1">
      <alignment horizontal="right" vertical="center"/>
    </xf>
    <xf numFmtId="0" fontId="22" fillId="0" borderId="0" xfId="0" applyFont="1" applyAlignment="1">
      <alignment horizontal="right"/>
    </xf>
    <xf numFmtId="0" fontId="0" fillId="28" borderId="8" xfId="0" applyFill="1" applyBorder="1"/>
    <xf numFmtId="0" fontId="0" fillId="28" borderId="9" xfId="0" applyFill="1" applyBorder="1"/>
    <xf numFmtId="0" fontId="0" fillId="28" borderId="10" xfId="0" applyFill="1" applyBorder="1"/>
    <xf numFmtId="0" fontId="0" fillId="28" borderId="11" xfId="0" applyFill="1" applyBorder="1"/>
    <xf numFmtId="0" fontId="0" fillId="28" borderId="12" xfId="0" applyFill="1" applyBorder="1"/>
    <xf numFmtId="0" fontId="0" fillId="28" borderId="13" xfId="0" applyFill="1" applyBorder="1"/>
    <xf numFmtId="0" fontId="0" fillId="0" borderId="0" xfId="0" applyAlignment="1">
      <alignment horizontal="left" vertical="top" wrapText="1"/>
    </xf>
    <xf numFmtId="0" fontId="31" fillId="0" borderId="0" xfId="0" applyFont="1" applyAlignment="1">
      <alignment horizontal="left" vertical="top" wrapText="1"/>
    </xf>
    <xf numFmtId="0" fontId="0" fillId="0" borderId="0" xfId="0" quotePrefix="1"/>
    <xf numFmtId="0" fontId="18" fillId="0" borderId="0" xfId="0" applyFont="1"/>
    <xf numFmtId="0" fontId="5" fillId="0" borderId="0" xfId="0" applyFont="1" applyAlignment="1">
      <alignment wrapText="1"/>
    </xf>
    <xf numFmtId="0" fontId="5" fillId="0" borderId="0" xfId="0" applyFont="1" applyAlignment="1">
      <alignment horizontal="right" vertical="center" wrapText="1"/>
    </xf>
    <xf numFmtId="0" fontId="16" fillId="2" borderId="23" xfId="0" applyFont="1" applyFill="1" applyBorder="1" applyAlignment="1">
      <alignment horizontal="left" vertical="center"/>
    </xf>
    <xf numFmtId="0" fontId="18" fillId="0" borderId="0" xfId="0" applyFont="1" applyAlignment="1">
      <alignment vertical="center"/>
    </xf>
    <xf numFmtId="0" fontId="14" fillId="0" borderId="0" xfId="0" applyFont="1" applyAlignment="1">
      <alignment vertical="center"/>
    </xf>
    <xf numFmtId="0" fontId="21" fillId="2" borderId="2" xfId="0" applyFont="1" applyFill="1" applyBorder="1" applyAlignment="1">
      <alignment horizontal="left" vertical="center" wrapText="1"/>
    </xf>
    <xf numFmtId="0" fontId="21" fillId="2" borderId="29" xfId="0" applyFont="1" applyFill="1" applyBorder="1" applyAlignment="1">
      <alignment horizontal="left" vertical="center" wrapText="1"/>
    </xf>
    <xf numFmtId="0" fontId="19" fillId="19" borderId="18" xfId="0" applyFont="1" applyFill="1" applyBorder="1" applyAlignment="1">
      <alignment horizontal="left" vertical="center" wrapText="1"/>
    </xf>
    <xf numFmtId="0" fontId="19" fillId="19" borderId="11" xfId="0" applyFont="1" applyFill="1" applyBorder="1" applyAlignment="1">
      <alignment horizontal="left" vertical="center" wrapText="1"/>
    </xf>
    <xf numFmtId="0" fontId="19" fillId="19" borderId="10" xfId="0" applyFont="1" applyFill="1" applyBorder="1" applyAlignment="1">
      <alignment horizontal="left" vertical="center" wrapText="1"/>
    </xf>
    <xf numFmtId="0" fontId="6" fillId="19" borderId="10" xfId="0" applyFont="1" applyFill="1" applyBorder="1" applyAlignment="1">
      <alignment horizontal="left" vertical="center" wrapText="1"/>
    </xf>
    <xf numFmtId="0" fontId="6" fillId="19" borderId="0" xfId="0" applyFont="1" applyFill="1" applyAlignment="1">
      <alignment horizontal="left" vertical="center" wrapText="1"/>
    </xf>
    <xf numFmtId="0" fontId="6" fillId="19" borderId="19" xfId="0" applyFont="1" applyFill="1" applyBorder="1" applyAlignment="1">
      <alignment horizontal="left" vertical="center" wrapText="1"/>
    </xf>
    <xf numFmtId="0" fontId="16" fillId="2" borderId="15" xfId="0" applyFont="1" applyFill="1" applyBorder="1" applyAlignment="1">
      <alignment horizontal="left" vertical="center"/>
    </xf>
    <xf numFmtId="0" fontId="5" fillId="7" borderId="41" xfId="0" applyFont="1" applyFill="1" applyBorder="1" applyAlignment="1">
      <alignment horizontal="center" vertical="center" wrapText="1"/>
    </xf>
    <xf numFmtId="0" fontId="16" fillId="2" borderId="18" xfId="0" applyFont="1" applyFill="1" applyBorder="1" applyAlignment="1">
      <alignment horizontal="left" vertical="center"/>
    </xf>
    <xf numFmtId="0" fontId="7" fillId="2" borderId="0" xfId="0" applyFont="1" applyFill="1" applyAlignment="1">
      <alignment horizontal="left" vertical="center" wrapText="1"/>
    </xf>
    <xf numFmtId="0" fontId="25" fillId="2" borderId="1" xfId="0" quotePrefix="1" applyFont="1" applyFill="1" applyBorder="1" applyAlignment="1">
      <alignment horizontal="center" vertical="center" wrapText="1"/>
    </xf>
    <xf numFmtId="0" fontId="25" fillId="2" borderId="53" xfId="0" quotePrefix="1" applyFont="1" applyFill="1" applyBorder="1" applyAlignment="1">
      <alignment horizontal="center" vertical="center" wrapText="1"/>
    </xf>
    <xf numFmtId="0" fontId="5" fillId="7" borderId="42" xfId="0" applyFont="1" applyFill="1" applyBorder="1" applyAlignment="1">
      <alignment horizontal="center" vertical="center" wrapText="1"/>
    </xf>
    <xf numFmtId="0" fontId="21" fillId="0" borderId="0" xfId="0" applyFont="1"/>
    <xf numFmtId="0" fontId="21" fillId="0" borderId="32" xfId="0" applyFont="1" applyBorder="1" applyAlignment="1">
      <alignment horizontal="left" vertical="center"/>
    </xf>
    <xf numFmtId="0" fontId="5" fillId="7" borderId="37" xfId="0" quotePrefix="1" applyFont="1" applyFill="1" applyBorder="1" applyAlignment="1">
      <alignment horizontal="center" vertical="center" wrapText="1"/>
    </xf>
    <xf numFmtId="0" fontId="11" fillId="7" borderId="1" xfId="0" applyFont="1" applyFill="1" applyBorder="1"/>
    <xf numFmtId="9" fontId="21" fillId="7" borderId="1" xfId="0" applyNumberFormat="1" applyFont="1" applyFill="1" applyBorder="1" applyAlignment="1">
      <alignment horizontal="center" vertical="center" wrapText="1"/>
    </xf>
    <xf numFmtId="9" fontId="21" fillId="7" borderId="53" xfId="0" applyNumberFormat="1" applyFont="1" applyFill="1" applyBorder="1" applyAlignment="1">
      <alignment horizontal="center" vertical="center" wrapText="1"/>
    </xf>
    <xf numFmtId="1" fontId="21" fillId="7" borderId="1" xfId="0" applyNumberFormat="1" applyFont="1" applyFill="1" applyBorder="1" applyAlignment="1">
      <alignment horizontal="center" vertical="center" wrapText="1"/>
    </xf>
    <xf numFmtId="0" fontId="27" fillId="7" borderId="42" xfId="0" applyFont="1" applyFill="1" applyBorder="1" applyAlignment="1">
      <alignment horizontal="center" vertical="center" wrapText="1"/>
    </xf>
    <xf numFmtId="0" fontId="0" fillId="0" borderId="0" xfId="0" applyAlignment="1">
      <alignment vertical="center"/>
    </xf>
    <xf numFmtId="0" fontId="11" fillId="7" borderId="28" xfId="0" applyFont="1" applyFill="1" applyBorder="1" applyAlignment="1">
      <alignment vertical="center" wrapText="1"/>
    </xf>
    <xf numFmtId="0" fontId="10" fillId="6" borderId="44" xfId="0" applyFont="1" applyFill="1" applyBorder="1" applyAlignment="1">
      <alignment horizontal="center" vertical="center" wrapText="1"/>
    </xf>
    <xf numFmtId="0" fontId="0" fillId="19" borderId="45" xfId="0" applyFill="1" applyBorder="1" applyAlignment="1">
      <alignment vertical="center" wrapText="1"/>
    </xf>
    <xf numFmtId="0" fontId="0" fillId="19" borderId="13" xfId="0" applyFill="1" applyBorder="1" applyAlignment="1">
      <alignment vertical="center" wrapText="1"/>
    </xf>
    <xf numFmtId="0" fontId="0" fillId="19" borderId="12" xfId="0" applyFill="1" applyBorder="1" applyAlignment="1">
      <alignment vertical="center" wrapText="1"/>
    </xf>
    <xf numFmtId="0" fontId="0" fillId="19" borderId="52" xfId="0" applyFill="1" applyBorder="1" applyAlignment="1">
      <alignment vertical="center" wrapText="1"/>
    </xf>
    <xf numFmtId="0" fontId="0" fillId="19" borderId="5" xfId="0" applyFill="1" applyBorder="1" applyAlignment="1">
      <alignment vertical="center" wrapText="1"/>
    </xf>
    <xf numFmtId="0" fontId="0" fillId="19" borderId="52" xfId="0" applyFill="1" applyBorder="1" applyAlignment="1">
      <alignment horizontal="center" vertical="center" wrapText="1"/>
    </xf>
    <xf numFmtId="0" fontId="2" fillId="0" borderId="0" xfId="0" applyFont="1"/>
    <xf numFmtId="0" fontId="16" fillId="2" borderId="51" xfId="0" applyFont="1" applyFill="1" applyBorder="1" applyAlignment="1">
      <alignment horizontal="left" vertical="center"/>
    </xf>
    <xf numFmtId="0" fontId="22" fillId="2" borderId="32" xfId="0" applyFont="1" applyFill="1" applyBorder="1" applyAlignment="1">
      <alignment horizontal="left" vertical="center" wrapText="1"/>
    </xf>
    <xf numFmtId="0" fontId="22" fillId="2" borderId="4" xfId="0" applyFont="1" applyFill="1" applyBorder="1" applyAlignment="1">
      <alignment horizontal="center" vertical="center" wrapText="1"/>
    </xf>
    <xf numFmtId="0" fontId="22" fillId="2" borderId="2" xfId="0" applyFont="1" applyFill="1" applyBorder="1" applyAlignment="1">
      <alignment vertical="center"/>
    </xf>
    <xf numFmtId="0" fontId="22" fillId="2" borderId="4" xfId="0" applyFont="1" applyFill="1" applyBorder="1" applyAlignment="1">
      <alignment horizontal="right" vertical="center"/>
    </xf>
    <xf numFmtId="0" fontId="5" fillId="2" borderId="42" xfId="0" applyFont="1" applyFill="1" applyBorder="1" applyAlignment="1">
      <alignment horizontal="center" vertical="center" wrapText="1"/>
    </xf>
    <xf numFmtId="0" fontId="21" fillId="0" borderId="32" xfId="0" applyFont="1" applyBorder="1"/>
    <xf numFmtId="0" fontId="21" fillId="7" borderId="32" xfId="0" applyFont="1" applyFill="1" applyBorder="1"/>
    <xf numFmtId="0" fontId="21" fillId="7" borderId="1" xfId="0" applyFont="1" applyFill="1" applyBorder="1" applyAlignment="1">
      <alignment horizontal="center" vertical="center"/>
    </xf>
    <xf numFmtId="0" fontId="22" fillId="7" borderId="8" xfId="0" applyFont="1" applyFill="1" applyBorder="1" applyAlignment="1">
      <alignment vertical="center"/>
    </xf>
    <xf numFmtId="164" fontId="22" fillId="7" borderId="9" xfId="0" applyNumberFormat="1" applyFont="1" applyFill="1" applyBorder="1" applyAlignment="1">
      <alignment vertical="center"/>
    </xf>
    <xf numFmtId="0" fontId="35" fillId="7" borderId="4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5" fillId="2" borderId="4" xfId="0" quotePrefix="1" applyFont="1" applyFill="1" applyBorder="1" applyAlignment="1">
      <alignment horizontal="center" vertical="center" wrapText="1"/>
    </xf>
    <xf numFmtId="0" fontId="21" fillId="7" borderId="1" xfId="0" applyFont="1" applyFill="1" applyBorder="1" applyAlignment="1">
      <alignment horizontal="left" vertical="center"/>
    </xf>
    <xf numFmtId="0" fontId="22" fillId="2" borderId="27" xfId="0" applyFont="1" applyFill="1" applyBorder="1" applyAlignment="1">
      <alignment horizontal="left" vertical="center"/>
    </xf>
    <xf numFmtId="0" fontId="22" fillId="2" borderId="5" xfId="0" applyFont="1" applyFill="1" applyBorder="1" applyAlignment="1">
      <alignment vertical="center"/>
    </xf>
    <xf numFmtId="0" fontId="22" fillId="2" borderId="12"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21" fillId="0" borderId="1" xfId="0" applyFont="1" applyBorder="1"/>
    <xf numFmtId="0" fontId="21" fillId="2" borderId="1" xfId="0" applyFont="1" applyFill="1" applyBorder="1" applyAlignment="1">
      <alignment horizontal="right" vertical="center" wrapText="1"/>
    </xf>
    <xf numFmtId="0" fontId="9" fillId="19" borderId="18" xfId="0" applyFont="1" applyFill="1" applyBorder="1" applyAlignment="1">
      <alignment vertical="center" wrapText="1"/>
    </xf>
    <xf numFmtId="0" fontId="2" fillId="19" borderId="0" xfId="0" applyFont="1" applyFill="1" applyAlignment="1">
      <alignment horizontal="left" vertical="center" wrapText="1"/>
    </xf>
    <xf numFmtId="0" fontId="7" fillId="2" borderId="24" xfId="0" applyFont="1" applyFill="1" applyBorder="1" applyAlignment="1">
      <alignment vertical="center" wrapText="1"/>
    </xf>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21" fillId="0" borderId="27" xfId="0" applyFont="1" applyBorder="1" applyAlignment="1">
      <alignment horizontal="left" vertical="center"/>
    </xf>
    <xf numFmtId="0" fontId="21" fillId="0" borderId="12" xfId="0" applyFont="1" applyBorder="1" applyAlignment="1">
      <alignment horizontal="left" vertical="center" wrapText="1"/>
    </xf>
    <xf numFmtId="0" fontId="21" fillId="0" borderId="6" xfId="0" quotePrefix="1" applyFont="1" applyBorder="1" applyAlignment="1">
      <alignment horizontal="left" vertical="center" wrapText="1"/>
    </xf>
    <xf numFmtId="0" fontId="21" fillId="0" borderId="2" xfId="0" applyFont="1" applyBorder="1" applyAlignment="1">
      <alignment horizontal="left" vertical="center" wrapText="1"/>
    </xf>
    <xf numFmtId="0" fontId="21" fillId="0" borderId="3" xfId="0" quotePrefix="1" applyFont="1" applyBorder="1" applyAlignment="1">
      <alignment horizontal="left" vertical="center" wrapText="1"/>
    </xf>
    <xf numFmtId="0" fontId="22" fillId="7" borderId="1" xfId="0" applyFont="1" applyFill="1" applyBorder="1" applyAlignment="1">
      <alignment horizontal="right" vertical="center"/>
    </xf>
    <xf numFmtId="0" fontId="22" fillId="7" borderId="2" xfId="0" applyFont="1" applyFill="1" applyBorder="1" applyAlignment="1">
      <alignment horizontal="right" vertical="center"/>
    </xf>
    <xf numFmtId="0" fontId="22" fillId="17" borderId="74" xfId="0" applyFont="1" applyFill="1" applyBorder="1" applyAlignment="1">
      <alignment horizontal="center" vertical="center" wrapText="1"/>
    </xf>
    <xf numFmtId="0" fontId="21" fillId="0" borderId="32" xfId="0" applyFont="1" applyBorder="1" applyAlignment="1">
      <alignment vertical="center" wrapText="1"/>
    </xf>
    <xf numFmtId="0" fontId="22" fillId="17" borderId="25" xfId="0" applyFont="1" applyFill="1" applyBorder="1" applyAlignment="1">
      <alignment horizontal="center" vertical="center" wrapText="1"/>
    </xf>
    <xf numFmtId="0" fontId="21" fillId="0" borderId="27" xfId="0" applyFont="1" applyBorder="1" applyAlignment="1">
      <alignment vertical="center"/>
    </xf>
    <xf numFmtId="0" fontId="21" fillId="0" borderId="0" xfId="0" applyFont="1" applyAlignment="1">
      <alignment horizontal="left" vertical="center"/>
    </xf>
    <xf numFmtId="0" fontId="18" fillId="0" borderId="0" xfId="0" applyFont="1" applyAlignment="1">
      <alignment horizontal="left" vertical="center"/>
    </xf>
    <xf numFmtId="0" fontId="0" fillId="0" borderId="0" xfId="0" applyAlignment="1">
      <alignment horizontal="left" vertical="center"/>
    </xf>
    <xf numFmtId="0" fontId="23" fillId="0" borderId="0" xfId="0" applyFont="1" applyAlignment="1">
      <alignment horizontal="left" vertical="center"/>
    </xf>
    <xf numFmtId="0" fontId="43" fillId="0" borderId="0" xfId="0" applyFont="1" applyAlignment="1">
      <alignment horizontal="left" vertical="center"/>
    </xf>
    <xf numFmtId="0" fontId="12" fillId="0" borderId="0" xfId="0" applyFont="1" applyAlignment="1">
      <alignment horizontal="left" vertical="center"/>
    </xf>
    <xf numFmtId="0" fontId="21" fillId="0" borderId="32" xfId="0" applyFont="1" applyBorder="1" applyAlignment="1">
      <alignment vertical="center"/>
    </xf>
    <xf numFmtId="0" fontId="2" fillId="15" borderId="0" xfId="0" applyFont="1" applyFill="1" applyAlignment="1">
      <alignment horizontal="left" vertical="center" wrapText="1"/>
    </xf>
    <xf numFmtId="0" fontId="2" fillId="19" borderId="45" xfId="0" applyFont="1" applyFill="1" applyBorder="1" applyAlignment="1">
      <alignment horizontal="left" vertical="center" wrapText="1"/>
    </xf>
    <xf numFmtId="0" fontId="2" fillId="19" borderId="46" xfId="0" applyFont="1" applyFill="1" applyBorder="1" applyAlignment="1">
      <alignment horizontal="center" vertical="center" wrapText="1"/>
    </xf>
    <xf numFmtId="0" fontId="10" fillId="6" borderId="50" xfId="0" applyFont="1" applyFill="1" applyBorder="1" applyAlignment="1">
      <alignment horizontal="center" vertical="center" wrapText="1"/>
    </xf>
    <xf numFmtId="0" fontId="22" fillId="0" borderId="0" xfId="0" applyFont="1" applyAlignment="1">
      <alignment horizontal="left" vertical="center"/>
    </xf>
    <xf numFmtId="0" fontId="3" fillId="0" borderId="0" xfId="0" applyFont="1" applyAlignment="1">
      <alignment horizontal="right" wrapText="1"/>
    </xf>
    <xf numFmtId="0" fontId="3" fillId="0" borderId="0" xfId="0" applyFont="1" applyAlignment="1">
      <alignment wrapText="1"/>
    </xf>
    <xf numFmtId="0" fontId="3" fillId="0" borderId="0" xfId="0" applyFont="1" applyAlignment="1">
      <alignment horizontal="left"/>
    </xf>
    <xf numFmtId="0" fontId="18" fillId="24"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8" fillId="13"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40" fillId="0" borderId="2" xfId="0" applyFont="1" applyBorder="1" applyAlignment="1" applyProtection="1">
      <alignment horizontal="left" vertical="center" wrapText="1"/>
      <protection locked="0"/>
    </xf>
    <xf numFmtId="0" fontId="40" fillId="0" borderId="29" xfId="0" applyFont="1" applyBorder="1" applyAlignment="1" applyProtection="1">
      <alignment horizontal="left" vertical="center" wrapText="1"/>
      <protection locked="0"/>
    </xf>
    <xf numFmtId="1" fontId="40" fillId="0" borderId="1" xfId="0" applyNumberFormat="1" applyFont="1" applyBorder="1" applyAlignment="1" applyProtection="1">
      <alignment horizontal="center" vertical="center" wrapText="1"/>
      <protection locked="0"/>
    </xf>
    <xf numFmtId="0" fontId="21" fillId="0" borderId="3" xfId="0" applyFont="1" applyBorder="1" applyAlignment="1" applyProtection="1">
      <alignment horizontal="center" wrapText="1"/>
      <protection locked="0"/>
    </xf>
    <xf numFmtId="0" fontId="21" fillId="0" borderId="1" xfId="0" applyFont="1" applyBorder="1" applyAlignment="1" applyProtection="1">
      <alignment horizontal="center" wrapText="1"/>
      <protection locked="0"/>
    </xf>
    <xf numFmtId="0" fontId="40" fillId="0" borderId="2" xfId="0" applyFont="1" applyBorder="1" applyAlignment="1" applyProtection="1">
      <alignment wrapText="1"/>
      <protection locked="0"/>
    </xf>
    <xf numFmtId="0" fontId="21" fillId="0" borderId="1" xfId="0" applyFont="1" applyBorder="1" applyProtection="1">
      <protection locked="0"/>
    </xf>
    <xf numFmtId="0" fontId="21" fillId="17" borderId="1" xfId="0" applyFont="1" applyFill="1" applyBorder="1" applyAlignment="1" applyProtection="1">
      <alignment horizontal="center" vertical="center"/>
      <protection locked="0"/>
    </xf>
    <xf numFmtId="0" fontId="40" fillId="0" borderId="1" xfId="0" applyFont="1" applyBorder="1" applyAlignment="1" applyProtection="1">
      <alignment horizontal="left" vertical="center" wrapText="1"/>
      <protection locked="0"/>
    </xf>
    <xf numFmtId="0" fontId="40" fillId="15" borderId="1" xfId="0" applyFont="1" applyFill="1" applyBorder="1" applyAlignment="1" applyProtection="1">
      <alignment horizontal="right" vertical="center" wrapText="1"/>
      <protection locked="0"/>
    </xf>
    <xf numFmtId="0" fontId="40" fillId="15" borderId="2" xfId="0" applyFont="1" applyFill="1" applyBorder="1" applyAlignment="1" applyProtection="1">
      <alignment horizontal="right" vertical="center" wrapText="1"/>
      <protection locked="0"/>
    </xf>
    <xf numFmtId="0" fontId="40" fillId="0" borderId="1" xfId="0" quotePrefix="1" applyFont="1" applyBorder="1" applyAlignment="1" applyProtection="1">
      <alignment horizontal="left" vertical="center" wrapText="1"/>
      <protection locked="0"/>
    </xf>
    <xf numFmtId="0" fontId="21" fillId="17" borderId="1" xfId="0" applyFont="1" applyFill="1" applyBorder="1" applyAlignment="1" applyProtection="1">
      <alignment horizontal="center" vertical="center" wrapText="1"/>
      <protection locked="0"/>
    </xf>
    <xf numFmtId="0" fontId="21" fillId="17" borderId="1" xfId="0" applyFont="1" applyFill="1" applyBorder="1" applyAlignment="1" applyProtection="1">
      <alignment horizontal="center" wrapText="1"/>
      <protection locked="0"/>
    </xf>
    <xf numFmtId="0" fontId="40" fillId="0" borderId="1" xfId="0" applyFont="1" applyBorder="1" applyAlignment="1" applyProtection="1">
      <alignment horizontal="center" wrapText="1"/>
      <protection locked="0"/>
    </xf>
    <xf numFmtId="0" fontId="21" fillId="17" borderId="5" xfId="0" applyFont="1" applyFill="1" applyBorder="1" applyAlignment="1" applyProtection="1">
      <alignment horizontal="center" vertical="center"/>
      <protection locked="0"/>
    </xf>
    <xf numFmtId="0" fontId="40" fillId="15" borderId="1" xfId="0" applyFont="1" applyFill="1" applyBorder="1" applyAlignment="1" applyProtection="1">
      <alignment horizontal="center" wrapText="1"/>
      <protection locked="0"/>
    </xf>
    <xf numFmtId="0" fontId="0" fillId="0" borderId="16" xfId="0" applyBorder="1"/>
    <xf numFmtId="0" fontId="9" fillId="0" borderId="17" xfId="0" applyFont="1" applyBorder="1" applyAlignment="1">
      <alignment horizontal="right"/>
    </xf>
    <xf numFmtId="0" fontId="3" fillId="7" borderId="45" xfId="0" applyFont="1" applyFill="1" applyBorder="1" applyAlignment="1">
      <alignment horizontal="center" vertical="center"/>
    </xf>
    <xf numFmtId="0" fontId="34" fillId="2" borderId="46" xfId="0" applyFont="1" applyFill="1" applyBorder="1" applyAlignment="1">
      <alignment horizontal="center" vertical="center"/>
    </xf>
    <xf numFmtId="0" fontId="5" fillId="7" borderId="44" xfId="0" applyFont="1" applyFill="1" applyBorder="1" applyAlignment="1">
      <alignment horizontal="center" vertical="center" wrapText="1"/>
    </xf>
    <xf numFmtId="0" fontId="7" fillId="2" borderId="55" xfId="0" applyFont="1" applyFill="1" applyBorder="1" applyAlignment="1">
      <alignment vertical="center"/>
    </xf>
    <xf numFmtId="0" fontId="7" fillId="2" borderId="57" xfId="0" applyFont="1" applyFill="1" applyBorder="1" applyAlignment="1">
      <alignment vertical="center"/>
    </xf>
    <xf numFmtId="0" fontId="33" fillId="2" borderId="57" xfId="0" applyFont="1" applyFill="1" applyBorder="1" applyAlignment="1">
      <alignment vertical="center"/>
    </xf>
    <xf numFmtId="0" fontId="33" fillId="2" borderId="57" xfId="0" applyFont="1" applyFill="1" applyBorder="1" applyAlignment="1">
      <alignment horizontal="center" vertical="center"/>
    </xf>
    <xf numFmtId="0" fontId="33" fillId="2" borderId="45" xfId="0" applyFont="1" applyFill="1" applyBorder="1" applyAlignment="1">
      <alignment horizontal="center" vertical="center"/>
    </xf>
    <xf numFmtId="0" fontId="22" fillId="0" borderId="6" xfId="0" applyFont="1" applyBorder="1" applyAlignment="1">
      <alignment horizontal="right" vertical="center"/>
    </xf>
    <xf numFmtId="0" fontId="7" fillId="2" borderId="16" xfId="0" applyFont="1" applyFill="1" applyBorder="1" applyAlignment="1">
      <alignment vertical="center"/>
    </xf>
    <xf numFmtId="0" fontId="33" fillId="2" borderId="16" xfId="0" applyFont="1" applyFill="1" applyBorder="1" applyAlignment="1">
      <alignment horizontal="center" vertical="center"/>
    </xf>
    <xf numFmtId="0" fontId="33" fillId="2" borderId="17" xfId="0" applyFont="1" applyFill="1" applyBorder="1" applyAlignment="1">
      <alignment horizontal="center" vertical="center"/>
    </xf>
    <xf numFmtId="0" fontId="33" fillId="2" borderId="16" xfId="0" applyFont="1" applyFill="1" applyBorder="1" applyAlignment="1">
      <alignment vertical="center"/>
    </xf>
    <xf numFmtId="0" fontId="21" fillId="0" borderId="2" xfId="0" applyFont="1" applyBorder="1" applyAlignment="1">
      <alignment horizontal="left"/>
    </xf>
    <xf numFmtId="0" fontId="21" fillId="0" borderId="4" xfId="0" applyFont="1" applyBorder="1" applyAlignment="1">
      <alignment horizontal="left"/>
    </xf>
    <xf numFmtId="1" fontId="21" fillId="0" borderId="2" xfId="0" applyNumberFormat="1" applyFont="1" applyBorder="1" applyAlignment="1" applyProtection="1">
      <alignment horizontal="center" vertical="center" wrapText="1"/>
      <protection locked="0"/>
    </xf>
    <xf numFmtId="1" fontId="21" fillId="0" borderId="3" xfId="0" applyNumberFormat="1" applyFont="1" applyBorder="1" applyAlignment="1" applyProtection="1">
      <alignment horizontal="center" vertical="center" wrapText="1"/>
      <protection locked="0"/>
    </xf>
    <xf numFmtId="1" fontId="21" fillId="0" borderId="36" xfId="0" applyNumberFormat="1" applyFont="1" applyBorder="1" applyAlignment="1" applyProtection="1">
      <alignment horizontal="center" vertical="center" wrapText="1"/>
      <protection locked="0"/>
    </xf>
    <xf numFmtId="0" fontId="7" fillId="0" borderId="66" xfId="0" applyFont="1" applyBorder="1" applyProtection="1">
      <protection locked="0"/>
    </xf>
    <xf numFmtId="0" fontId="0" fillId="0" borderId="42" xfId="0" applyBorder="1" applyProtection="1">
      <protection locked="0"/>
    </xf>
    <xf numFmtId="0" fontId="5" fillId="7" borderId="77" xfId="0" applyFont="1" applyFill="1" applyBorder="1" applyAlignment="1">
      <alignment horizontal="center" vertical="center" wrapText="1"/>
    </xf>
    <xf numFmtId="0" fontId="5" fillId="7" borderId="76" xfId="0" applyFont="1" applyFill="1" applyBorder="1" applyAlignment="1">
      <alignment horizontal="center" vertical="center" wrapText="1"/>
    </xf>
    <xf numFmtId="0" fontId="32" fillId="27" borderId="1" xfId="2" applyBorder="1" applyProtection="1">
      <protection locked="0"/>
    </xf>
    <xf numFmtId="0" fontId="7" fillId="0" borderId="32" xfId="0" applyFont="1" applyBorder="1" applyProtection="1">
      <protection locked="0"/>
    </xf>
    <xf numFmtId="0" fontId="21" fillId="0" borderId="8" xfId="0" applyFont="1" applyBorder="1" applyAlignment="1">
      <alignment horizontal="left" vertical="center"/>
    </xf>
    <xf numFmtId="0" fontId="21" fillId="0" borderId="10" xfId="0" applyFont="1" applyBorder="1" applyAlignment="1">
      <alignment horizontal="left" vertical="center" wrapText="1"/>
    </xf>
    <xf numFmtId="0" fontId="21" fillId="0" borderId="10" xfId="0" applyFont="1" applyBorder="1" applyAlignment="1">
      <alignment horizontal="left"/>
    </xf>
    <xf numFmtId="0" fontId="21" fillId="0" borderId="10" xfId="0" applyFont="1" applyBorder="1" applyAlignment="1">
      <alignment horizontal="left" vertical="center"/>
    </xf>
    <xf numFmtId="0" fontId="21" fillId="0" borderId="10" xfId="0" applyFont="1" applyBorder="1"/>
    <xf numFmtId="0" fontId="0" fillId="0" borderId="9" xfId="0" applyBorder="1" applyAlignment="1">
      <alignment horizontal="left" vertical="center"/>
    </xf>
    <xf numFmtId="0" fontId="0" fillId="0" borderId="11" xfId="0" applyBorder="1" applyAlignment="1">
      <alignment horizontal="left" vertical="center" wrapText="1"/>
    </xf>
    <xf numFmtId="0" fontId="0" fillId="0" borderId="11" xfId="0" applyBorder="1" applyAlignment="1">
      <alignment horizontal="left"/>
    </xf>
    <xf numFmtId="0" fontId="0" fillId="0" borderId="11" xfId="0" applyBorder="1" applyAlignment="1">
      <alignment horizontal="left" vertical="center"/>
    </xf>
    <xf numFmtId="0" fontId="11" fillId="0" borderId="0" xfId="0" applyFont="1"/>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0" fillId="0" borderId="73" xfId="0" applyBorder="1" applyAlignment="1">
      <alignment horizontal="center"/>
    </xf>
    <xf numFmtId="0" fontId="0" fillId="0" borderId="5" xfId="0" applyBorder="1" applyAlignment="1">
      <alignment horizontal="center"/>
    </xf>
    <xf numFmtId="0" fontId="9" fillId="0" borderId="0" xfId="0" applyFont="1" applyAlignment="1">
      <alignment horizontal="center"/>
    </xf>
    <xf numFmtId="0" fontId="12" fillId="23" borderId="0" xfId="0" applyFont="1" applyFill="1"/>
    <xf numFmtId="0" fontId="22" fillId="2" borderId="2" xfId="0" applyFont="1" applyFill="1" applyBorder="1" applyAlignment="1">
      <alignment vertical="center" wrapText="1"/>
    </xf>
    <xf numFmtId="0" fontId="21" fillId="0" borderId="0" xfId="0" applyFont="1" applyAlignment="1">
      <alignment horizontal="left" vertical="center" wrapText="1"/>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33" fillId="2" borderId="76" xfId="0" applyFont="1" applyFill="1" applyBorder="1" applyAlignment="1">
      <alignment horizontal="center" vertical="center"/>
    </xf>
    <xf numFmtId="0" fontId="32" fillId="27" borderId="18" xfId="2" applyBorder="1" applyProtection="1">
      <protection locked="0"/>
    </xf>
    <xf numFmtId="0" fontId="7" fillId="0" borderId="27" xfId="0" applyFont="1" applyBorder="1" applyProtection="1">
      <protection locked="0"/>
    </xf>
    <xf numFmtId="0" fontId="32" fillId="27" borderId="5" xfId="2" applyBorder="1" applyProtection="1">
      <protection locked="0"/>
    </xf>
    <xf numFmtId="0" fontId="7" fillId="0" borderId="33" xfId="0" applyFont="1" applyBorder="1" applyProtection="1">
      <protection locked="0"/>
    </xf>
    <xf numFmtId="0" fontId="32" fillId="27" borderId="72" xfId="2" applyBorder="1" applyProtection="1">
      <protection locked="0"/>
    </xf>
    <xf numFmtId="0" fontId="0" fillId="0" borderId="18" xfId="0" applyBorder="1" applyProtection="1">
      <protection locked="0"/>
    </xf>
    <xf numFmtId="0" fontId="7" fillId="0" borderId="18" xfId="0" applyFont="1" applyBorder="1" applyProtection="1">
      <protection locked="0"/>
    </xf>
    <xf numFmtId="0" fontId="7" fillId="0" borderId="41" xfId="0" applyFont="1" applyBorder="1" applyAlignment="1" applyProtection="1">
      <alignment vertical="center"/>
      <protection locked="0"/>
    </xf>
    <xf numFmtId="0" fontId="7" fillId="0" borderId="42" xfId="0" applyFont="1" applyBorder="1" applyAlignment="1" applyProtection="1">
      <alignment vertical="center"/>
      <protection locked="0"/>
    </xf>
    <xf numFmtId="0" fontId="7" fillId="0" borderId="44" xfId="0" applyFont="1" applyBorder="1" applyAlignment="1" applyProtection="1">
      <alignment vertical="center"/>
      <protection locked="0"/>
    </xf>
    <xf numFmtId="0" fontId="7" fillId="0" borderId="43" xfId="0" applyFont="1" applyBorder="1" applyAlignment="1" applyProtection="1">
      <alignment vertical="center"/>
      <protection locked="0"/>
    </xf>
    <xf numFmtId="0" fontId="7" fillId="0" borderId="27" xfId="0" applyFont="1" applyBorder="1" applyAlignment="1" applyProtection="1">
      <alignment vertical="center"/>
      <protection locked="0"/>
    </xf>
    <xf numFmtId="0" fontId="7" fillId="0" borderId="33" xfId="0" applyFont="1" applyBorder="1" applyAlignment="1" applyProtection="1">
      <alignment vertical="center"/>
      <protection locked="0"/>
    </xf>
    <xf numFmtId="0" fontId="21" fillId="0" borderId="0" xfId="0" quotePrefix="1" applyFont="1" applyAlignment="1">
      <alignment wrapText="1"/>
    </xf>
    <xf numFmtId="0" fontId="46" fillId="7" borderId="42" xfId="0" applyFont="1" applyFill="1" applyBorder="1" applyAlignment="1">
      <alignment horizontal="center" vertical="center" wrapText="1"/>
    </xf>
    <xf numFmtId="0" fontId="40" fillId="0" borderId="2" xfId="0" applyFont="1" applyBorder="1" applyAlignment="1" applyProtection="1">
      <alignment horizontal="left" wrapText="1"/>
      <protection locked="0"/>
    </xf>
    <xf numFmtId="0" fontId="40" fillId="0" borderId="3" xfId="0" applyFont="1" applyBorder="1" applyAlignment="1" applyProtection="1">
      <alignment horizontal="left" wrapText="1"/>
      <protection locked="0"/>
    </xf>
    <xf numFmtId="1" fontId="0" fillId="18" borderId="0" xfId="0" applyNumberFormat="1" applyFill="1"/>
    <xf numFmtId="1" fontId="0" fillId="0" borderId="62" xfId="0" applyNumberFormat="1" applyBorder="1" applyAlignment="1" applyProtection="1">
      <alignment horizontal="center"/>
      <protection locked="0"/>
    </xf>
    <xf numFmtId="1" fontId="0" fillId="0" borderId="32" xfId="0" applyNumberFormat="1" applyBorder="1" applyAlignment="1" applyProtection="1">
      <alignment horizontal="center"/>
      <protection locked="0"/>
    </xf>
    <xf numFmtId="1" fontId="0" fillId="0" borderId="33" xfId="0" applyNumberFormat="1" applyBorder="1" applyAlignment="1" applyProtection="1">
      <alignment horizontal="center"/>
      <protection locked="0"/>
    </xf>
    <xf numFmtId="1" fontId="0" fillId="7" borderId="62" xfId="0" applyNumberFormat="1" applyFill="1" applyBorder="1" applyAlignment="1">
      <alignment horizontal="center"/>
    </xf>
    <xf numFmtId="1" fontId="0" fillId="7" borderId="32" xfId="0" applyNumberFormat="1" applyFill="1" applyBorder="1" applyAlignment="1">
      <alignment horizontal="center"/>
    </xf>
    <xf numFmtId="1" fontId="0" fillId="0" borderId="27" xfId="0" applyNumberFormat="1" applyBorder="1" applyAlignment="1" applyProtection="1">
      <alignment horizontal="center"/>
      <protection locked="0"/>
    </xf>
    <xf numFmtId="1" fontId="0" fillId="0" borderId="69" xfId="0" applyNumberFormat="1" applyBorder="1" applyAlignment="1" applyProtection="1">
      <alignment horizontal="center"/>
      <protection locked="0"/>
    </xf>
    <xf numFmtId="1" fontId="0" fillId="7" borderId="27" xfId="0" applyNumberFormat="1" applyFill="1" applyBorder="1" applyAlignment="1">
      <alignment horizontal="center"/>
    </xf>
    <xf numFmtId="1" fontId="0" fillId="7" borderId="69" xfId="0" applyNumberFormat="1" applyFill="1" applyBorder="1" applyAlignment="1">
      <alignment horizontal="center"/>
    </xf>
    <xf numFmtId="1" fontId="0" fillId="0" borderId="28" xfId="0" applyNumberFormat="1" applyBorder="1" applyAlignment="1" applyProtection="1">
      <alignment horizontal="center"/>
      <protection locked="0"/>
    </xf>
    <xf numFmtId="1" fontId="0" fillId="7" borderId="28" xfId="0" applyNumberFormat="1" applyFill="1" applyBorder="1" applyAlignment="1">
      <alignment horizontal="center"/>
    </xf>
    <xf numFmtId="1" fontId="0" fillId="0" borderId="34" xfId="0" applyNumberFormat="1" applyBorder="1" applyAlignment="1" applyProtection="1">
      <alignment horizontal="center"/>
      <protection locked="0"/>
    </xf>
    <xf numFmtId="1" fontId="0" fillId="7" borderId="33" xfId="0" applyNumberFormat="1" applyFill="1" applyBorder="1" applyAlignment="1">
      <alignment horizontal="center"/>
    </xf>
    <xf numFmtId="1" fontId="0" fillId="0" borderId="5"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1" fontId="0" fillId="0" borderId="72" xfId="0" applyNumberFormat="1" applyBorder="1" applyAlignment="1" applyProtection="1">
      <alignment horizontal="center"/>
      <protection locked="0"/>
    </xf>
    <xf numFmtId="1" fontId="0" fillId="0" borderId="27" xfId="0" applyNumberFormat="1" applyBorder="1" applyAlignment="1">
      <alignment horizontal="center" vertical="center"/>
    </xf>
    <xf numFmtId="1" fontId="0" fillId="0" borderId="32" xfId="0" applyNumberFormat="1" applyBorder="1" applyAlignment="1">
      <alignment horizontal="center" vertical="center"/>
    </xf>
    <xf numFmtId="1" fontId="0" fillId="0" borderId="33" xfId="0" applyNumberFormat="1" applyBorder="1" applyAlignment="1">
      <alignment horizontal="center" vertical="center"/>
    </xf>
    <xf numFmtId="0" fontId="32" fillId="27" borderId="42" xfId="2" applyBorder="1" applyProtection="1">
      <protection locked="0"/>
    </xf>
    <xf numFmtId="0" fontId="32" fillId="27" borderId="43" xfId="2" applyBorder="1" applyProtection="1">
      <protection locked="0"/>
    </xf>
    <xf numFmtId="0" fontId="7" fillId="0" borderId="42" xfId="0" applyFont="1" applyBorder="1" applyProtection="1">
      <protection locked="0"/>
    </xf>
    <xf numFmtId="1" fontId="0" fillId="0" borderId="4" xfId="0" applyNumberFormat="1" applyBorder="1" applyAlignment="1" applyProtection="1">
      <alignment horizontal="center"/>
      <protection locked="0"/>
    </xf>
    <xf numFmtId="1" fontId="7" fillId="0" borderId="27" xfId="0" applyNumberFormat="1" applyFont="1" applyBorder="1" applyAlignment="1">
      <alignment vertical="center"/>
    </xf>
    <xf numFmtId="1" fontId="7" fillId="0" borderId="32" xfId="0" applyNumberFormat="1" applyFont="1" applyBorder="1" applyAlignment="1">
      <alignment vertical="center"/>
    </xf>
    <xf numFmtId="1" fontId="7" fillId="0" borderId="33" xfId="0" applyNumberFormat="1" applyFont="1" applyBorder="1" applyAlignment="1">
      <alignment vertical="center"/>
    </xf>
    <xf numFmtId="0" fontId="7" fillId="0" borderId="41" xfId="0" applyFont="1" applyBorder="1" applyProtection="1">
      <protection locked="0"/>
    </xf>
    <xf numFmtId="0" fontId="7" fillId="0" borderId="77" xfId="0" applyFont="1" applyBorder="1" applyProtection="1">
      <protection locked="0"/>
    </xf>
    <xf numFmtId="1" fontId="7" fillId="0" borderId="5" xfId="0" applyNumberFormat="1" applyFont="1" applyBorder="1" applyAlignment="1">
      <alignment vertical="center"/>
    </xf>
    <xf numFmtId="1" fontId="7" fillId="0" borderId="72" xfId="0" applyNumberFormat="1" applyFont="1" applyBorder="1" applyAlignment="1">
      <alignment vertical="center"/>
    </xf>
    <xf numFmtId="1" fontId="40" fillId="0" borderId="53" xfId="0" applyNumberFormat="1" applyFont="1" applyBorder="1" applyAlignment="1" applyProtection="1">
      <alignment horizontal="center" vertical="center" wrapText="1"/>
      <protection locked="0"/>
    </xf>
    <xf numFmtId="165" fontId="0" fillId="0" borderId="63" xfId="0" applyNumberFormat="1" applyBorder="1" applyAlignment="1" applyProtection="1">
      <alignment horizontal="center"/>
      <protection locked="0"/>
    </xf>
    <xf numFmtId="165" fontId="0" fillId="0" borderId="53" xfId="0" applyNumberFormat="1" applyBorder="1" applyAlignment="1" applyProtection="1">
      <alignment horizontal="center"/>
      <protection locked="0"/>
    </xf>
    <xf numFmtId="165" fontId="0" fillId="0" borderId="61" xfId="0" applyNumberFormat="1" applyBorder="1" applyAlignment="1" applyProtection="1">
      <alignment horizontal="center"/>
      <protection locked="0"/>
    </xf>
    <xf numFmtId="165" fontId="0" fillId="7" borderId="25" xfId="0" applyNumberFormat="1" applyFill="1" applyBorder="1" applyAlignment="1">
      <alignment horizontal="center"/>
    </xf>
    <xf numFmtId="165" fontId="0" fillId="7" borderId="1" xfId="0" applyNumberFormat="1" applyFill="1" applyBorder="1" applyAlignment="1">
      <alignment horizontal="center"/>
    </xf>
    <xf numFmtId="165" fontId="21" fillId="7" borderId="5" xfId="0" applyNumberFormat="1" applyFont="1" applyFill="1" applyBorder="1" applyAlignment="1">
      <alignment horizontal="center" vertical="center" wrapText="1"/>
    </xf>
    <xf numFmtId="165" fontId="21" fillId="7" borderId="54" xfId="0" applyNumberFormat="1" applyFont="1" applyFill="1" applyBorder="1" applyAlignment="1">
      <alignment horizontal="center" vertical="center" wrapText="1"/>
    </xf>
    <xf numFmtId="165" fontId="22" fillId="7" borderId="5" xfId="0" applyNumberFormat="1" applyFont="1" applyFill="1" applyBorder="1" applyAlignment="1">
      <alignment horizontal="center" vertical="center" wrapText="1"/>
    </xf>
    <xf numFmtId="165" fontId="21" fillId="7" borderId="13" xfId="0" applyNumberFormat="1" applyFont="1" applyFill="1" applyBorder="1" applyAlignment="1">
      <alignment horizontal="center" vertical="center" wrapText="1"/>
    </xf>
    <xf numFmtId="165" fontId="9" fillId="23" borderId="63" xfId="0" applyNumberFormat="1" applyFont="1" applyFill="1" applyBorder="1" applyAlignment="1">
      <alignment horizontal="center"/>
    </xf>
    <xf numFmtId="165" fontId="9" fillId="23" borderId="62" xfId="0" applyNumberFormat="1" applyFont="1" applyFill="1" applyBorder="1" applyAlignment="1">
      <alignment horizontal="center"/>
    </xf>
    <xf numFmtId="165" fontId="9" fillId="23" borderId="25" xfId="0" applyNumberFormat="1" applyFont="1" applyFill="1" applyBorder="1" applyAlignment="1">
      <alignment horizontal="center"/>
    </xf>
    <xf numFmtId="165" fontId="9" fillId="23" borderId="53" xfId="0" applyNumberFormat="1" applyFont="1" applyFill="1" applyBorder="1" applyAlignment="1">
      <alignment horizontal="center"/>
    </xf>
    <xf numFmtId="165" fontId="9" fillId="23" borderId="32" xfId="0" applyNumberFormat="1" applyFont="1" applyFill="1" applyBorder="1" applyAlignment="1">
      <alignment horizontal="center"/>
    </xf>
    <xf numFmtId="165" fontId="9" fillId="23" borderId="1" xfId="0" applyNumberFormat="1" applyFont="1" applyFill="1" applyBorder="1" applyAlignment="1">
      <alignment horizontal="center"/>
    </xf>
    <xf numFmtId="165" fontId="0" fillId="0" borderId="26" xfId="0" applyNumberFormat="1" applyBorder="1" applyAlignment="1" applyProtection="1">
      <alignment horizontal="center"/>
      <protection locked="0"/>
    </xf>
    <xf numFmtId="165" fontId="0" fillId="0" borderId="12" xfId="0" applyNumberFormat="1" applyBorder="1" applyAlignment="1" applyProtection="1">
      <alignment horizontal="center"/>
      <protection locked="0"/>
    </xf>
    <xf numFmtId="165" fontId="0" fillId="0" borderId="2" xfId="0" applyNumberFormat="1" applyBorder="1" applyAlignment="1" applyProtection="1">
      <alignment horizontal="center"/>
      <protection locked="0"/>
    </xf>
    <xf numFmtId="165" fontId="0" fillId="0" borderId="75" xfId="0" applyNumberFormat="1" applyBorder="1" applyAlignment="1" applyProtection="1">
      <alignment horizontal="center"/>
      <protection locked="0"/>
    </xf>
    <xf numFmtId="165" fontId="0" fillId="7" borderId="5" xfId="0" applyNumberFormat="1" applyFill="1" applyBorder="1" applyAlignment="1">
      <alignment horizontal="center"/>
    </xf>
    <xf numFmtId="165" fontId="0" fillId="0" borderId="54" xfId="0" applyNumberFormat="1" applyBorder="1" applyAlignment="1" applyProtection="1">
      <alignment horizontal="center"/>
      <protection locked="0"/>
    </xf>
    <xf numFmtId="165" fontId="0" fillId="7" borderId="70" xfId="0" applyNumberFormat="1" applyFill="1" applyBorder="1" applyAlignment="1">
      <alignment horizontal="center"/>
    </xf>
    <xf numFmtId="165" fontId="0" fillId="0" borderId="71" xfId="0" applyNumberFormat="1" applyBorder="1" applyAlignment="1" applyProtection="1">
      <alignment horizontal="center"/>
      <protection locked="0"/>
    </xf>
    <xf numFmtId="165" fontId="33" fillId="2" borderId="57" xfId="0" applyNumberFormat="1" applyFont="1" applyFill="1" applyBorder="1" applyAlignment="1">
      <alignment vertical="center"/>
    </xf>
    <xf numFmtId="165" fontId="33" fillId="2" borderId="57" xfId="0" applyNumberFormat="1" applyFont="1" applyFill="1" applyBorder="1" applyAlignment="1">
      <alignment horizontal="center" vertical="center"/>
    </xf>
    <xf numFmtId="165" fontId="33" fillId="2" borderId="56" xfId="0" applyNumberFormat="1" applyFont="1" applyFill="1" applyBorder="1" applyAlignment="1">
      <alignment horizontal="center" vertical="center"/>
    </xf>
    <xf numFmtId="165" fontId="0" fillId="7" borderId="65" xfId="0" applyNumberFormat="1" applyFill="1" applyBorder="1" applyAlignment="1">
      <alignment horizontal="center"/>
    </xf>
    <xf numFmtId="165" fontId="0" fillId="0" borderId="64" xfId="0" applyNumberFormat="1" applyBorder="1" applyAlignment="1" applyProtection="1">
      <alignment horizontal="center"/>
      <protection locked="0"/>
    </xf>
    <xf numFmtId="165" fontId="7" fillId="2" borderId="16" xfId="0" applyNumberFormat="1" applyFont="1" applyFill="1" applyBorder="1" applyAlignment="1">
      <alignment vertical="center"/>
    </xf>
    <xf numFmtId="165" fontId="33" fillId="2" borderId="16" xfId="0" applyNumberFormat="1" applyFont="1" applyFill="1" applyBorder="1" applyAlignment="1">
      <alignment horizontal="center" vertical="center"/>
    </xf>
    <xf numFmtId="165" fontId="0" fillId="7" borderId="72" xfId="0" applyNumberFormat="1" applyFill="1" applyBorder="1" applyAlignment="1">
      <alignment horizontal="center"/>
    </xf>
    <xf numFmtId="165" fontId="7" fillId="2" borderId="57" xfId="0" applyNumberFormat="1" applyFont="1" applyFill="1" applyBorder="1" applyAlignment="1">
      <alignment vertical="center"/>
    </xf>
    <xf numFmtId="165" fontId="0" fillId="0" borderId="78" xfId="0" applyNumberFormat="1" applyBorder="1" applyAlignment="1" applyProtection="1">
      <alignment horizontal="center"/>
      <protection locked="0"/>
    </xf>
    <xf numFmtId="165" fontId="33" fillId="2" borderId="17" xfId="0" applyNumberFormat="1" applyFont="1" applyFill="1" applyBorder="1" applyAlignment="1">
      <alignment horizontal="center" vertical="center"/>
    </xf>
    <xf numFmtId="165" fontId="0" fillId="0" borderId="10" xfId="0" applyNumberFormat="1" applyBorder="1" applyAlignment="1" applyProtection="1">
      <alignment horizontal="center"/>
      <protection locked="0"/>
    </xf>
    <xf numFmtId="165" fontId="0" fillId="0" borderId="5" xfId="0" applyNumberFormat="1" applyBorder="1" applyAlignment="1" applyProtection="1">
      <alignment horizontal="center"/>
      <protection locked="0"/>
    </xf>
    <xf numFmtId="165" fontId="0" fillId="0" borderId="1" xfId="0" applyNumberFormat="1" applyBorder="1" applyAlignment="1" applyProtection="1">
      <alignment horizontal="center"/>
      <protection locked="0"/>
    </xf>
    <xf numFmtId="165" fontId="0" fillId="0" borderId="72" xfId="0" applyNumberFormat="1" applyBorder="1" applyAlignment="1" applyProtection="1">
      <alignment horizontal="center"/>
      <protection locked="0"/>
    </xf>
    <xf numFmtId="165" fontId="0" fillId="0" borderId="53" xfId="0" applyNumberFormat="1" applyBorder="1" applyProtection="1">
      <protection locked="0"/>
    </xf>
    <xf numFmtId="165" fontId="33" fillId="0" borderId="54" xfId="0" applyNumberFormat="1" applyFont="1" applyBorder="1" applyAlignment="1">
      <alignment horizontal="center" vertical="center"/>
    </xf>
    <xf numFmtId="165" fontId="33" fillId="0" borderId="53" xfId="0" applyNumberFormat="1" applyFont="1" applyBorder="1" applyAlignment="1">
      <alignment horizontal="center" vertical="center"/>
    </xf>
    <xf numFmtId="165" fontId="33" fillId="0" borderId="61" xfId="0" applyNumberFormat="1" applyFont="1" applyBorder="1" applyAlignment="1">
      <alignment horizontal="center" vertical="center"/>
    </xf>
    <xf numFmtId="165" fontId="33" fillId="0" borderId="5" xfId="0" applyNumberFormat="1" applyFont="1" applyBorder="1" applyAlignment="1">
      <alignment horizontal="center" vertical="center"/>
    </xf>
    <xf numFmtId="165" fontId="33" fillId="0" borderId="72" xfId="0" applyNumberFormat="1" applyFont="1" applyBorder="1" applyAlignment="1">
      <alignment horizontal="center" vertical="center"/>
    </xf>
    <xf numFmtId="0" fontId="0" fillId="0" borderId="0" xfId="0" applyAlignment="1">
      <alignment horizontal="left" vertical="top" wrapText="1"/>
    </xf>
    <xf numFmtId="0" fontId="28" fillId="0" borderId="0" xfId="0" applyFont="1" applyAlignment="1">
      <alignment horizontal="left" vertical="top" wrapText="1"/>
    </xf>
    <xf numFmtId="0" fontId="12" fillId="0" borderId="0" xfId="0" applyFont="1" applyAlignment="1">
      <alignment horizontal="left" vertical="top" wrapText="1"/>
    </xf>
    <xf numFmtId="0" fontId="17" fillId="0" borderId="0" xfId="0" applyFont="1" applyAlignment="1">
      <alignment horizontal="left" vertical="top" wrapText="1"/>
    </xf>
    <xf numFmtId="0" fontId="31" fillId="0" borderId="0" xfId="0" applyFont="1" applyAlignment="1">
      <alignment horizontal="left" wrapText="1"/>
    </xf>
    <xf numFmtId="0" fontId="31" fillId="0" borderId="0" xfId="0" applyFont="1" applyAlignment="1">
      <alignment horizontal="left" vertical="top" wrapText="1"/>
    </xf>
    <xf numFmtId="0" fontId="28" fillId="0" borderId="2" xfId="0" applyFont="1" applyBorder="1" applyAlignment="1">
      <alignment horizontal="left" vertical="top" wrapText="1"/>
    </xf>
    <xf numFmtId="0" fontId="28" fillId="0" borderId="3" xfId="0" applyFont="1" applyBorder="1" applyAlignment="1">
      <alignment horizontal="left" vertical="top" wrapText="1"/>
    </xf>
    <xf numFmtId="0" fontId="28" fillId="0" borderId="4" xfId="0" applyFont="1" applyBorder="1" applyAlignment="1">
      <alignment horizontal="left" vertical="top" wrapText="1"/>
    </xf>
    <xf numFmtId="0" fontId="40" fillId="0" borderId="2" xfId="0" applyFont="1" applyBorder="1" applyAlignment="1" applyProtection="1">
      <alignment horizontal="center" vertical="center"/>
      <protection locked="0"/>
    </xf>
    <xf numFmtId="0" fontId="40" fillId="0" borderId="3" xfId="0" applyFont="1" applyBorder="1" applyAlignment="1" applyProtection="1">
      <alignment horizontal="center" vertical="center"/>
      <protection locked="0"/>
    </xf>
    <xf numFmtId="0" fontId="40" fillId="0" borderId="36" xfId="0" applyFont="1" applyBorder="1" applyAlignment="1" applyProtection="1">
      <alignment horizontal="center" vertical="center"/>
      <protection locked="0"/>
    </xf>
    <xf numFmtId="0" fontId="0" fillId="0" borderId="0" xfId="0" applyAlignment="1">
      <alignment horizontal="center" wrapText="1"/>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18" fillId="0" borderId="6" xfId="0" applyFont="1" applyBorder="1" applyAlignment="1">
      <alignment horizontal="left" wrapText="1"/>
    </xf>
    <xf numFmtId="0" fontId="17" fillId="0" borderId="0" xfId="0" applyFont="1" applyAlignment="1">
      <alignment horizontal="left" vertical="center" wrapText="1"/>
    </xf>
    <xf numFmtId="0" fontId="21" fillId="2" borderId="32"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15" borderId="2" xfId="0" applyFont="1" applyFill="1" applyBorder="1" applyAlignment="1" applyProtection="1">
      <alignment horizontal="left" vertical="center" wrapText="1"/>
      <protection locked="0"/>
    </xf>
    <xf numFmtId="0" fontId="21" fillId="15" borderId="3" xfId="0" applyFont="1" applyFill="1" applyBorder="1" applyAlignment="1" applyProtection="1">
      <alignment horizontal="left" vertical="center" wrapText="1"/>
      <protection locked="0"/>
    </xf>
    <xf numFmtId="0" fontId="21" fillId="15" borderId="36" xfId="0" applyFont="1" applyFill="1" applyBorder="1" applyAlignment="1" applyProtection="1">
      <alignment horizontal="left" vertical="center" wrapText="1"/>
      <protection locked="0"/>
    </xf>
    <xf numFmtId="0" fontId="40" fillId="0" borderId="2" xfId="0" applyFont="1" applyBorder="1" applyAlignment="1" applyProtection="1">
      <alignment horizontal="left" vertical="center" wrapText="1"/>
      <protection locked="0"/>
    </xf>
    <xf numFmtId="0" fontId="40" fillId="0" borderId="3" xfId="0" applyFont="1" applyBorder="1" applyAlignment="1" applyProtection="1">
      <alignment horizontal="left" vertical="center" wrapText="1"/>
      <protection locked="0"/>
    </xf>
    <xf numFmtId="0" fontId="21" fillId="0" borderId="33" xfId="0" applyFont="1" applyBorder="1" applyAlignment="1">
      <alignment horizontal="left" vertical="top"/>
    </xf>
    <xf numFmtId="0" fontId="21" fillId="0" borderId="34" xfId="0" applyFont="1" applyBorder="1" applyAlignment="1">
      <alignment horizontal="left" vertical="top"/>
    </xf>
    <xf numFmtId="0" fontId="21" fillId="0" borderId="27" xfId="0" applyFont="1" applyBorder="1" applyAlignment="1">
      <alignment horizontal="left" vertical="top"/>
    </xf>
    <xf numFmtId="0" fontId="7" fillId="2" borderId="6" xfId="0" applyFont="1" applyFill="1" applyBorder="1" applyAlignment="1">
      <alignment horizontal="left" vertical="center" wrapText="1"/>
    </xf>
    <xf numFmtId="0" fontId="21" fillId="0" borderId="8" xfId="0" applyFont="1" applyBorder="1" applyAlignment="1">
      <alignment horizontal="left" vertical="center" wrapText="1"/>
    </xf>
    <xf numFmtId="0" fontId="21" fillId="0" borderId="14" xfId="0" applyFont="1" applyBorder="1" applyAlignment="1">
      <alignment horizontal="left" vertical="center" wrapText="1"/>
    </xf>
    <xf numFmtId="0" fontId="21" fillId="0" borderId="10" xfId="0" applyFont="1" applyBorder="1" applyAlignment="1">
      <alignment horizontal="left" vertical="center" wrapText="1"/>
    </xf>
    <xf numFmtId="0" fontId="21" fillId="0" borderId="0" xfId="0" applyFont="1" applyAlignment="1">
      <alignment horizontal="left" vertical="center" wrapText="1"/>
    </xf>
    <xf numFmtId="0" fontId="23" fillId="0" borderId="10" xfId="0" applyFont="1" applyBorder="1" applyAlignment="1">
      <alignment horizontal="left" vertical="top" wrapText="1"/>
    </xf>
    <xf numFmtId="0" fontId="23" fillId="0" borderId="0" xfId="0" applyFont="1" applyAlignment="1">
      <alignment horizontal="left" vertical="top" wrapText="1"/>
    </xf>
    <xf numFmtId="0" fontId="23" fillId="0" borderId="12" xfId="0" applyFont="1" applyBorder="1" applyAlignment="1">
      <alignment horizontal="left" vertical="top" wrapText="1"/>
    </xf>
    <xf numFmtId="0" fontId="23" fillId="0" borderId="6" xfId="0" applyFont="1" applyBorder="1" applyAlignment="1">
      <alignment horizontal="left" vertical="top" wrapText="1"/>
    </xf>
    <xf numFmtId="0" fontId="21" fillId="17" borderId="2" xfId="0" applyFont="1" applyFill="1" applyBorder="1" applyAlignment="1" applyProtection="1">
      <alignment horizontal="left" vertical="center" wrapText="1"/>
      <protection locked="0"/>
    </xf>
    <xf numFmtId="0" fontId="21" fillId="17" borderId="3" xfId="0" applyFont="1" applyFill="1" applyBorder="1" applyAlignment="1" applyProtection="1">
      <alignment horizontal="left" vertical="center" wrapText="1"/>
      <protection locked="0"/>
    </xf>
    <xf numFmtId="0" fontId="21" fillId="17" borderId="36" xfId="0" applyFont="1" applyFill="1" applyBorder="1" applyAlignment="1" applyProtection="1">
      <alignment horizontal="left" vertical="center" wrapText="1"/>
      <protection locked="0"/>
    </xf>
    <xf numFmtId="0" fontId="1" fillId="0" borderId="0" xfId="0" applyFont="1" applyAlignment="1">
      <alignment horizontal="left" vertical="center"/>
    </xf>
    <xf numFmtId="0" fontId="8" fillId="0" borderId="7" xfId="0" applyFont="1" applyBorder="1" applyAlignment="1" applyProtection="1">
      <alignment horizontal="left" wrapText="1"/>
      <protection locked="0"/>
    </xf>
    <xf numFmtId="0" fontId="11" fillId="0" borderId="0" xfId="0" applyFont="1" applyAlignment="1">
      <alignment horizontal="right" vertical="center" wrapText="1"/>
    </xf>
    <xf numFmtId="0" fontId="11" fillId="0" borderId="11" xfId="0" applyFont="1" applyBorder="1" applyAlignment="1">
      <alignment horizontal="right" vertical="center" wrapText="1"/>
    </xf>
    <xf numFmtId="0" fontId="7" fillId="2" borderId="24"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2" borderId="37"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38" xfId="0" applyFont="1" applyFill="1" applyBorder="1" applyAlignment="1">
      <alignment horizontal="left" vertical="center" wrapText="1"/>
    </xf>
    <xf numFmtId="0" fontId="21" fillId="2" borderId="39" xfId="0" applyFont="1" applyFill="1" applyBorder="1" applyAlignment="1">
      <alignment horizontal="left" vertical="center" wrapText="1"/>
    </xf>
    <xf numFmtId="0" fontId="21" fillId="17" borderId="29" xfId="0" applyFont="1" applyFill="1" applyBorder="1" applyAlignment="1" applyProtection="1">
      <alignment horizontal="left" vertical="center" wrapText="1"/>
      <protection locked="0"/>
    </xf>
    <xf numFmtId="0" fontId="21" fillId="17" borderId="30" xfId="0" applyFont="1" applyFill="1" applyBorder="1" applyAlignment="1" applyProtection="1">
      <alignment horizontal="left" vertical="center" wrapText="1"/>
      <protection locked="0"/>
    </xf>
    <xf numFmtId="0" fontId="21" fillId="17" borderId="40" xfId="0" applyFont="1" applyFill="1" applyBorder="1" applyAlignment="1" applyProtection="1">
      <alignment horizontal="left" vertical="center" wrapText="1"/>
      <protection locked="0"/>
    </xf>
    <xf numFmtId="0" fontId="7" fillId="2" borderId="16" xfId="0" applyFont="1" applyFill="1" applyBorder="1" applyAlignment="1">
      <alignment horizontal="left" vertical="center" wrapText="1"/>
    </xf>
    <xf numFmtId="0" fontId="7" fillId="2" borderId="17" xfId="0" applyFont="1" applyFill="1" applyBorder="1" applyAlignment="1">
      <alignment horizontal="left" vertical="center" wrapText="1"/>
    </xf>
    <xf numFmtId="164" fontId="40" fillId="0" borderId="2" xfId="1" applyNumberFormat="1" applyFont="1" applyFill="1" applyBorder="1" applyAlignment="1" applyProtection="1">
      <alignment horizontal="left" vertical="top" wrapText="1"/>
      <protection locked="0"/>
    </xf>
    <xf numFmtId="164" fontId="40" fillId="0" borderId="3" xfId="1" applyNumberFormat="1" applyFont="1" applyFill="1" applyBorder="1" applyAlignment="1" applyProtection="1">
      <alignment horizontal="left" vertical="top" wrapText="1"/>
      <protection locked="0"/>
    </xf>
    <xf numFmtId="164" fontId="40" fillId="0" borderId="36" xfId="1" applyNumberFormat="1" applyFont="1" applyFill="1" applyBorder="1" applyAlignment="1" applyProtection="1">
      <alignment horizontal="left" vertical="top" wrapText="1"/>
      <protection locked="0"/>
    </xf>
    <xf numFmtId="0" fontId="22" fillId="0" borderId="26" xfId="0" applyFont="1" applyBorder="1" applyAlignment="1">
      <alignment horizontal="center" vertical="center" wrapText="1"/>
    </xf>
    <xf numFmtId="0" fontId="22" fillId="0" borderId="24"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40" fillId="0" borderId="2" xfId="0" applyFont="1" applyBorder="1" applyAlignment="1" applyProtection="1">
      <alignment horizontal="left" wrapText="1"/>
      <protection locked="0"/>
    </xf>
    <xf numFmtId="0" fontId="40" fillId="0" borderId="3" xfId="0" applyFont="1" applyBorder="1" applyAlignment="1" applyProtection="1">
      <alignment horizontal="left"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2" fillId="7" borderId="8" xfId="0" applyFont="1" applyFill="1" applyBorder="1" applyAlignment="1">
      <alignment horizontal="left" vertical="center"/>
    </xf>
    <xf numFmtId="0" fontId="22" fillId="7" borderId="11" xfId="0" applyFont="1" applyFill="1" applyBorder="1" applyAlignment="1">
      <alignment horizontal="left" vertical="center"/>
    </xf>
    <xf numFmtId="0" fontId="22" fillId="7" borderId="2" xfId="0" applyFont="1" applyFill="1" applyBorder="1" applyAlignment="1">
      <alignment horizontal="left" vertical="center"/>
    </xf>
    <xf numFmtId="0" fontId="22" fillId="7" borderId="4" xfId="0" applyFont="1" applyFill="1" applyBorder="1" applyAlignment="1">
      <alignment horizontal="left"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12" xfId="0" applyFont="1" applyBorder="1" applyAlignment="1">
      <alignment horizontal="left"/>
    </xf>
    <xf numFmtId="0" fontId="21" fillId="0" borderId="13" xfId="0" applyFont="1" applyBorder="1" applyAlignment="1">
      <alignment horizontal="left"/>
    </xf>
    <xf numFmtId="0" fontId="21" fillId="0" borderId="2" xfId="0" applyFont="1" applyBorder="1" applyAlignment="1">
      <alignment horizontal="left"/>
    </xf>
    <xf numFmtId="0" fontId="21" fillId="0" borderId="4" xfId="0" applyFont="1" applyBorder="1" applyAlignment="1">
      <alignment horizontal="left"/>
    </xf>
    <xf numFmtId="0" fontId="40" fillId="0" borderId="2" xfId="0" applyFont="1" applyBorder="1" applyAlignment="1" applyProtection="1">
      <alignment horizontal="left" vertical="center"/>
      <protection locked="0"/>
    </xf>
    <xf numFmtId="0" fontId="40" fillId="0" borderId="3" xfId="0" applyFont="1" applyBorder="1" applyAlignment="1" applyProtection="1">
      <alignment horizontal="left" vertical="center"/>
      <protection locked="0"/>
    </xf>
    <xf numFmtId="0" fontId="5" fillId="0" borderId="0" xfId="0" applyFont="1" applyAlignment="1">
      <alignment horizontal="right" vertical="center" wrapText="1"/>
    </xf>
    <xf numFmtId="0" fontId="8" fillId="0" borderId="0" xfId="0" applyFont="1" applyAlignment="1" applyProtection="1">
      <alignment horizontal="left" wrapText="1"/>
      <protection locked="0"/>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17" borderId="2" xfId="0" applyFont="1" applyFill="1" applyBorder="1" applyAlignment="1">
      <alignment horizontal="left" vertical="center" wrapText="1"/>
    </xf>
    <xf numFmtId="0" fontId="11" fillId="17" borderId="4"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21" fillId="0" borderId="2" xfId="0" applyFont="1" applyBorder="1" applyAlignment="1">
      <alignment horizontal="left" wrapText="1"/>
    </xf>
    <xf numFmtId="0" fontId="21" fillId="0" borderId="3" xfId="0" applyFont="1" applyBorder="1" applyAlignment="1">
      <alignment horizontal="left" wrapText="1"/>
    </xf>
    <xf numFmtId="0" fontId="21" fillId="0" borderId="4" xfId="0" applyFont="1" applyBorder="1" applyAlignment="1">
      <alignment horizontal="left" wrapText="1"/>
    </xf>
    <xf numFmtId="0" fontId="7" fillId="2" borderId="31"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41" fillId="15" borderId="29" xfId="0" applyFont="1" applyFill="1" applyBorder="1" applyAlignment="1" applyProtection="1">
      <alignment horizontal="left" vertical="center" wrapText="1"/>
      <protection locked="0"/>
    </xf>
    <xf numFmtId="0" fontId="41" fillId="15" borderId="30" xfId="0" applyFont="1" applyFill="1" applyBorder="1" applyAlignment="1" applyProtection="1">
      <alignment horizontal="left" vertical="center" wrapText="1"/>
      <protection locked="0"/>
    </xf>
    <xf numFmtId="0" fontId="21" fillId="0" borderId="3" xfId="0" applyFont="1" applyBorder="1" applyAlignment="1">
      <alignment horizontal="left" vertical="center" wrapText="1"/>
    </xf>
    <xf numFmtId="0" fontId="41" fillId="15" borderId="40" xfId="0" applyFont="1" applyFill="1" applyBorder="1" applyAlignment="1" applyProtection="1">
      <alignment horizontal="left" vertical="center" wrapText="1"/>
      <protection locked="0"/>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21" fillId="17" borderId="2" xfId="0" applyFont="1" applyFill="1" applyBorder="1" applyAlignment="1" applyProtection="1">
      <alignment horizontal="center" vertical="center"/>
      <protection locked="0"/>
    </xf>
    <xf numFmtId="0" fontId="21" fillId="17" borderId="3" xfId="0" applyFont="1" applyFill="1" applyBorder="1" applyAlignment="1" applyProtection="1">
      <alignment horizontal="center" vertical="center"/>
      <protection locked="0"/>
    </xf>
    <xf numFmtId="0" fontId="21" fillId="17" borderId="36" xfId="0" applyFont="1" applyFill="1" applyBorder="1" applyAlignment="1" applyProtection="1">
      <alignment horizontal="center" vertical="center"/>
      <protection locked="0"/>
    </xf>
    <xf numFmtId="0" fontId="42" fillId="0" borderId="2" xfId="0" applyFont="1" applyBorder="1" applyAlignment="1" applyProtection="1">
      <alignment horizontal="left" vertical="center"/>
      <protection locked="0"/>
    </xf>
    <xf numFmtId="0" fontId="42" fillId="0" borderId="3" xfId="0" applyFont="1" applyBorder="1" applyAlignment="1" applyProtection="1">
      <alignment horizontal="left" vertical="center"/>
      <protection locked="0"/>
    </xf>
    <xf numFmtId="0" fontId="13" fillId="2" borderId="24" xfId="0" applyFont="1" applyFill="1" applyBorder="1" applyAlignment="1">
      <alignment horizontal="left" vertical="center" wrapText="1"/>
    </xf>
    <xf numFmtId="0" fontId="21" fillId="0" borderId="1" xfId="0" applyFont="1" applyBorder="1" applyAlignment="1">
      <alignment horizontal="left" vertical="center" wrapText="1"/>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0" fillId="0" borderId="36" xfId="0" applyBorder="1" applyAlignment="1" applyProtection="1">
      <alignment wrapText="1"/>
      <protection locked="0"/>
    </xf>
    <xf numFmtId="0" fontId="0" fillId="0" borderId="0" xfId="0" applyAlignment="1">
      <alignment horizontal="left" vertical="center" wrapText="1"/>
    </xf>
    <xf numFmtId="0" fontId="25" fillId="0" borderId="62" xfId="0" applyFont="1" applyBorder="1" applyAlignment="1">
      <alignment horizontal="left" vertical="center" wrapText="1"/>
    </xf>
    <xf numFmtId="0" fontId="25" fillId="0" borderId="25" xfId="0" applyFont="1" applyBorder="1" applyAlignment="1">
      <alignment horizontal="left" vertical="center" wrapText="1"/>
    </xf>
    <xf numFmtId="0" fontId="25" fillId="0" borderId="63" xfId="0" applyFont="1" applyBorder="1" applyAlignment="1">
      <alignment horizontal="left" vertical="center" wrapText="1"/>
    </xf>
    <xf numFmtId="0" fontId="9" fillId="23" borderId="57" xfId="0" applyFont="1" applyFill="1" applyBorder="1" applyAlignment="1">
      <alignment horizontal="center" vertical="center"/>
    </xf>
    <xf numFmtId="0" fontId="9" fillId="23" borderId="56" xfId="0" applyFont="1" applyFill="1" applyBorder="1" applyAlignment="1">
      <alignment horizontal="center" vertical="center"/>
    </xf>
    <xf numFmtId="0" fontId="9" fillId="23" borderId="55" xfId="0" applyFont="1" applyFill="1" applyBorder="1" applyAlignment="1">
      <alignment horizontal="center" vertical="center"/>
    </xf>
    <xf numFmtId="0" fontId="0" fillId="0" borderId="19" xfId="0" applyBorder="1" applyAlignment="1">
      <alignment horizontal="left" vertical="center" wrapText="1"/>
    </xf>
    <xf numFmtId="0" fontId="0" fillId="23" borderId="23" xfId="0" applyFill="1" applyBorder="1" applyAlignment="1">
      <alignment horizontal="left"/>
    </xf>
    <xf numFmtId="0" fontId="0" fillId="23" borderId="24" xfId="0" applyFill="1" applyBorder="1" applyAlignment="1">
      <alignment horizontal="left"/>
    </xf>
    <xf numFmtId="0" fontId="0" fillId="23" borderId="35" xfId="0" applyFill="1" applyBorder="1" applyAlignment="1">
      <alignment horizontal="left"/>
    </xf>
    <xf numFmtId="0" fontId="0" fillId="23" borderId="37" xfId="0" applyFill="1" applyBorder="1" applyAlignment="1">
      <alignment horizontal="left"/>
    </xf>
    <xf numFmtId="0" fontId="0" fillId="23" borderId="3" xfId="0" applyFill="1" applyBorder="1" applyAlignment="1">
      <alignment horizontal="left"/>
    </xf>
    <xf numFmtId="0" fontId="0" fillId="23" borderId="36" xfId="0" applyFill="1" applyBorder="1" applyAlignment="1">
      <alignment horizontal="left"/>
    </xf>
    <xf numFmtId="0" fontId="31" fillId="2" borderId="55" xfId="0" applyFont="1" applyFill="1" applyBorder="1" applyAlignment="1">
      <alignment horizontal="left" vertical="top"/>
    </xf>
    <xf numFmtId="0" fontId="31" fillId="2" borderId="57" xfId="0" applyFont="1" applyFill="1" applyBorder="1" applyAlignment="1">
      <alignment horizontal="left" vertical="top"/>
    </xf>
    <xf numFmtId="0" fontId="31" fillId="2" borderId="56" xfId="0" applyFont="1" applyFill="1" applyBorder="1" applyAlignment="1">
      <alignment horizontal="left" vertical="top"/>
    </xf>
    <xf numFmtId="0" fontId="25" fillId="7" borderId="32" xfId="0" applyFont="1" applyFill="1" applyBorder="1" applyAlignment="1">
      <alignment horizontal="left" vertical="center" wrapText="1"/>
    </xf>
    <xf numFmtId="0" fontId="25" fillId="7" borderId="1" xfId="0" applyFont="1" applyFill="1" applyBorder="1" applyAlignment="1">
      <alignment horizontal="left" vertical="center" wrapText="1"/>
    </xf>
    <xf numFmtId="0" fontId="25" fillId="7" borderId="53" xfId="0" applyFont="1" applyFill="1" applyBorder="1" applyAlignment="1">
      <alignment horizontal="left" vertical="center" wrapText="1"/>
    </xf>
    <xf numFmtId="0" fontId="0" fillId="23" borderId="38" xfId="0" applyFill="1" applyBorder="1" applyAlignment="1">
      <alignment horizontal="left"/>
    </xf>
    <xf numFmtId="0" fontId="0" fillId="23" borderId="30" xfId="0" applyFill="1" applyBorder="1" applyAlignment="1">
      <alignment horizontal="left"/>
    </xf>
    <xf numFmtId="0" fontId="0" fillId="23" borderId="40" xfId="0" applyFill="1" applyBorder="1" applyAlignment="1">
      <alignment horizontal="left"/>
    </xf>
    <xf numFmtId="0" fontId="25" fillId="17" borderId="28" xfId="0" applyFont="1" applyFill="1" applyBorder="1" applyAlignment="1">
      <alignment horizontal="left" vertical="center" wrapText="1"/>
    </xf>
    <xf numFmtId="0" fontId="25" fillId="17" borderId="65" xfId="0" applyFont="1" applyFill="1" applyBorder="1" applyAlignment="1">
      <alignment horizontal="left" vertical="center" wrapText="1"/>
    </xf>
    <xf numFmtId="0" fontId="25" fillId="17" borderId="64" xfId="0" applyFont="1" applyFill="1" applyBorder="1" applyAlignment="1">
      <alignment horizontal="left" vertical="center" wrapText="1"/>
    </xf>
    <xf numFmtId="0" fontId="17" fillId="2" borderId="55" xfId="0" applyFont="1" applyFill="1" applyBorder="1" applyAlignment="1">
      <alignment horizontal="left" vertical="top"/>
    </xf>
    <xf numFmtId="0" fontId="17" fillId="2" borderId="57" xfId="0" applyFont="1" applyFill="1" applyBorder="1" applyAlignment="1">
      <alignment horizontal="left" vertical="top"/>
    </xf>
    <xf numFmtId="0" fontId="17" fillId="2" borderId="56" xfId="0" applyFont="1" applyFill="1" applyBorder="1" applyAlignment="1">
      <alignment horizontal="left" vertical="top"/>
    </xf>
  </cellXfs>
  <cellStyles count="3">
    <cellStyle name="Comma" xfId="1" builtinId="3"/>
    <cellStyle name="Good" xfId="2" builtinId="26"/>
    <cellStyle name="Normal" xfId="0" builtinId="0"/>
  </cellStyles>
  <dxfs count="254">
    <dxf>
      <font>
        <b/>
        <i val="0"/>
      </font>
      <fill>
        <patternFill>
          <bgColor rgb="FFFF0000"/>
        </patternFill>
      </fill>
    </dxf>
    <dxf>
      <font>
        <b/>
        <i val="0"/>
        <strike val="0"/>
        <color auto="1"/>
      </font>
      <fill>
        <patternFill>
          <bgColor rgb="FF00B050"/>
        </patternFill>
      </fill>
    </dxf>
    <dxf>
      <fill>
        <patternFill>
          <bgColor rgb="FF66FF33"/>
        </patternFill>
      </fill>
    </dxf>
    <dxf>
      <fill>
        <patternFill>
          <bgColor rgb="FFFFFF00"/>
        </patternFill>
      </fill>
    </dxf>
    <dxf>
      <font>
        <strike val="0"/>
        <color auto="1"/>
      </font>
      <fill>
        <patternFill>
          <bgColor rgb="FFFF9933"/>
        </patternFill>
      </fill>
    </dxf>
    <dxf>
      <fill>
        <patternFill>
          <bgColor rgb="FF66FF33"/>
        </patternFill>
      </fill>
    </dxf>
    <dxf>
      <fill>
        <patternFill>
          <bgColor rgb="FFFFFF00"/>
        </patternFill>
      </fill>
    </dxf>
    <dxf>
      <font>
        <strike val="0"/>
        <color auto="1"/>
      </font>
      <fill>
        <patternFill>
          <bgColor rgb="FFFF9933"/>
        </patternFill>
      </fill>
    </dxf>
    <dxf>
      <font>
        <b/>
        <i val="0"/>
      </font>
      <fill>
        <patternFill>
          <bgColor rgb="FFFF0000"/>
        </patternFill>
      </fill>
    </dxf>
    <dxf>
      <font>
        <b/>
        <i val="0"/>
        <strike val="0"/>
        <color auto="1"/>
      </font>
      <fill>
        <patternFill>
          <bgColor rgb="FF00B050"/>
        </patternFill>
      </fill>
    </dxf>
    <dxf>
      <fill>
        <patternFill>
          <bgColor rgb="FF66FF33"/>
        </patternFill>
      </fill>
    </dxf>
    <dxf>
      <fill>
        <patternFill>
          <bgColor rgb="FFFFFF00"/>
        </patternFill>
      </fill>
    </dxf>
    <dxf>
      <font>
        <strike val="0"/>
        <color auto="1"/>
      </font>
      <fill>
        <patternFill>
          <bgColor rgb="FFFF9933"/>
        </patternFill>
      </fill>
    </dxf>
    <dxf>
      <font>
        <b/>
        <i val="0"/>
      </font>
      <fill>
        <patternFill>
          <bgColor rgb="FFFF0000"/>
        </patternFill>
      </fill>
    </dxf>
    <dxf>
      <font>
        <b/>
        <i val="0"/>
        <strike val="0"/>
        <color auto="1"/>
      </font>
      <fill>
        <patternFill>
          <bgColor rgb="FF00B050"/>
        </patternFill>
      </fill>
    </dxf>
    <dxf>
      <fill>
        <patternFill>
          <bgColor rgb="FFFFFF00"/>
        </patternFill>
      </fill>
    </dxf>
    <dxf>
      <font>
        <strike val="0"/>
        <color auto="1"/>
      </font>
      <fill>
        <patternFill>
          <bgColor rgb="FFFF9933"/>
        </patternFill>
      </fill>
    </dxf>
    <dxf>
      <font>
        <b/>
        <i val="0"/>
      </font>
      <fill>
        <patternFill>
          <bgColor rgb="FFFF0000"/>
        </patternFill>
      </fill>
    </dxf>
    <dxf>
      <font>
        <b/>
        <i val="0"/>
        <strike val="0"/>
        <color auto="1"/>
      </font>
      <fill>
        <patternFill>
          <bgColor rgb="FF00B050"/>
        </patternFill>
      </fill>
    </dxf>
    <dxf>
      <fill>
        <patternFill>
          <bgColor rgb="FF66FF33"/>
        </patternFill>
      </fill>
    </dxf>
    <dxf>
      <font>
        <strike val="0"/>
        <color rgb="FFFF0000"/>
      </font>
    </dxf>
    <dxf>
      <font>
        <b/>
        <i val="0"/>
        <strike val="0"/>
        <color rgb="FF00B050"/>
      </font>
    </dxf>
    <dxf>
      <font>
        <strike val="0"/>
        <color rgb="FFFF0000"/>
      </font>
    </dxf>
    <dxf>
      <font>
        <b/>
        <i val="0"/>
        <strike val="0"/>
        <color rgb="FF00B050"/>
      </font>
    </dxf>
    <dxf>
      <font>
        <strike val="0"/>
        <color rgb="FFFF0000"/>
      </font>
    </dxf>
    <dxf>
      <font>
        <b/>
        <i val="0"/>
        <strike val="0"/>
        <color rgb="FF00B050"/>
      </font>
    </dxf>
    <dxf>
      <font>
        <strike val="0"/>
        <color rgb="FFFF0000"/>
      </font>
    </dxf>
    <dxf>
      <font>
        <b/>
        <i val="0"/>
        <strike val="0"/>
        <color rgb="FF00B050"/>
      </font>
    </dxf>
    <dxf>
      <fill>
        <patternFill>
          <bgColor rgb="FF66FF33"/>
        </patternFill>
      </fill>
    </dxf>
    <dxf>
      <fill>
        <patternFill>
          <bgColor rgb="FFFFFF00"/>
        </patternFill>
      </fill>
    </dxf>
    <dxf>
      <font>
        <strike val="0"/>
        <color auto="1"/>
      </font>
      <fill>
        <patternFill>
          <bgColor rgb="FFFF9933"/>
        </patternFill>
      </fill>
    </dxf>
    <dxf>
      <font>
        <b/>
        <i val="0"/>
      </font>
      <fill>
        <patternFill>
          <bgColor rgb="FFFF0000"/>
        </patternFill>
      </fill>
    </dxf>
    <dxf>
      <font>
        <b/>
        <i val="0"/>
        <strike val="0"/>
        <color auto="1"/>
      </font>
      <fill>
        <patternFill>
          <bgColor rgb="FF00B050"/>
        </patternFill>
      </fill>
    </dxf>
    <dxf>
      <font>
        <b/>
        <i val="0"/>
        <strike val="0"/>
        <color auto="1"/>
      </font>
      <fill>
        <patternFill>
          <bgColor rgb="FF00B050"/>
        </patternFill>
      </fill>
    </dxf>
    <dxf>
      <fill>
        <patternFill>
          <bgColor rgb="FFFFFF00"/>
        </patternFill>
      </fill>
    </dxf>
    <dxf>
      <fill>
        <patternFill>
          <bgColor rgb="FF66FF33"/>
        </patternFill>
      </fill>
    </dxf>
    <dxf>
      <font>
        <b/>
        <i val="0"/>
      </font>
      <fill>
        <patternFill>
          <bgColor rgb="FFFF0000"/>
        </patternFill>
      </fill>
    </dxf>
    <dxf>
      <font>
        <strike val="0"/>
        <color auto="1"/>
      </font>
      <fill>
        <patternFill>
          <bgColor rgb="FFFF9933"/>
        </patternFill>
      </fill>
    </dxf>
    <dxf>
      <font>
        <b/>
        <i val="0"/>
      </font>
      <fill>
        <patternFill>
          <bgColor rgb="FFFF0000"/>
        </patternFill>
      </fill>
    </dxf>
    <dxf>
      <fill>
        <patternFill>
          <bgColor rgb="FF66FF33"/>
        </patternFill>
      </fill>
    </dxf>
    <dxf>
      <fill>
        <patternFill>
          <bgColor rgb="FFFFFF00"/>
        </patternFill>
      </fill>
    </dxf>
    <dxf>
      <font>
        <strike val="0"/>
        <color auto="1"/>
      </font>
      <fill>
        <patternFill>
          <bgColor rgb="FFFF9933"/>
        </patternFill>
      </fill>
    </dxf>
    <dxf>
      <font>
        <b/>
        <i val="0"/>
        <strike val="0"/>
        <color auto="1"/>
      </font>
      <fill>
        <patternFill>
          <bgColor rgb="FF00B050"/>
        </patternFill>
      </fill>
    </dxf>
    <dxf>
      <fill>
        <patternFill>
          <bgColor rgb="FFFFFF00"/>
        </patternFill>
      </fill>
    </dxf>
    <dxf>
      <fill>
        <patternFill>
          <bgColor rgb="FF66FF33"/>
        </patternFill>
      </fill>
    </dxf>
    <dxf>
      <font>
        <strike val="0"/>
        <color auto="1"/>
      </font>
      <fill>
        <patternFill>
          <bgColor rgb="FFFF9933"/>
        </patternFill>
      </fill>
    </dxf>
    <dxf>
      <font>
        <b/>
        <i val="0"/>
      </font>
      <fill>
        <patternFill>
          <bgColor rgb="FFFF0000"/>
        </patternFill>
      </fill>
    </dxf>
    <dxf>
      <font>
        <b/>
        <i val="0"/>
        <strike val="0"/>
        <color auto="1"/>
      </font>
      <fill>
        <patternFill>
          <bgColor rgb="FF00B050"/>
        </patternFill>
      </fill>
    </dxf>
    <dxf>
      <font>
        <strike val="0"/>
        <color rgb="FFFF0000"/>
      </font>
    </dxf>
    <dxf>
      <font>
        <strike val="0"/>
        <color theme="0"/>
      </font>
    </dxf>
    <dxf>
      <font>
        <strike val="0"/>
        <color rgb="FFFF0000"/>
      </font>
    </dxf>
    <dxf>
      <font>
        <strike val="0"/>
        <color theme="0"/>
      </font>
    </dxf>
    <dxf>
      <font>
        <strike val="0"/>
        <color theme="0"/>
      </font>
    </dxf>
    <dxf>
      <font>
        <strike val="0"/>
        <color rgb="FFFF0000"/>
      </font>
    </dxf>
    <dxf>
      <font>
        <strike val="0"/>
        <color theme="0"/>
      </font>
    </dxf>
    <dxf>
      <font>
        <strike val="0"/>
        <color rgb="FFFF0000"/>
      </font>
    </dxf>
    <dxf>
      <font>
        <strike val="0"/>
        <color theme="0"/>
      </font>
    </dxf>
    <dxf>
      <font>
        <strike val="0"/>
        <color rgb="FFFF0000"/>
      </font>
    </dxf>
    <dxf>
      <font>
        <strike val="0"/>
        <color theme="0"/>
      </font>
    </dxf>
    <dxf>
      <font>
        <strike val="0"/>
        <color rgb="FFFF0000"/>
      </font>
    </dxf>
    <dxf>
      <font>
        <strike val="0"/>
        <color theme="0"/>
      </font>
    </dxf>
    <dxf>
      <font>
        <strike val="0"/>
        <color rgb="FFFF0000"/>
      </font>
    </dxf>
    <dxf>
      <font>
        <strike val="0"/>
        <color theme="0"/>
      </font>
    </dxf>
    <dxf>
      <font>
        <strike val="0"/>
        <color rgb="FFFF0000"/>
      </font>
    </dxf>
    <dxf>
      <font>
        <strike val="0"/>
        <color theme="0"/>
      </font>
    </dxf>
    <dxf>
      <font>
        <strike val="0"/>
        <color rgb="FFFF0000"/>
      </font>
    </dxf>
    <dxf>
      <font>
        <strike val="0"/>
        <color rgb="FFFF0000"/>
      </font>
    </dxf>
    <dxf>
      <font>
        <strike val="0"/>
        <color theme="0"/>
      </font>
    </dxf>
    <dxf>
      <font>
        <strike val="0"/>
        <color rgb="FFFF0000"/>
      </font>
    </dxf>
    <dxf>
      <font>
        <strike val="0"/>
        <color theme="0"/>
      </font>
    </dxf>
    <dxf>
      <font>
        <strike val="0"/>
        <color rgb="FFFF0000"/>
      </font>
    </dxf>
    <dxf>
      <font>
        <strike val="0"/>
        <color theme="0"/>
      </font>
    </dxf>
    <dxf>
      <font>
        <strike val="0"/>
        <color theme="0"/>
      </font>
    </dxf>
    <dxf>
      <font>
        <strike val="0"/>
        <color rgb="FFFF0000"/>
      </font>
    </dxf>
    <dxf>
      <font>
        <strike val="0"/>
        <color theme="0"/>
      </font>
    </dxf>
    <dxf>
      <font>
        <strike val="0"/>
        <color rgb="FFFF0000"/>
      </font>
    </dxf>
    <dxf>
      <fill>
        <patternFill>
          <bgColor rgb="FFFFFF00"/>
        </patternFill>
      </fill>
    </dxf>
    <dxf>
      <font>
        <strike val="0"/>
        <color theme="0"/>
      </font>
    </dxf>
    <dxf>
      <fill>
        <patternFill>
          <bgColor theme="0" tint="-0.14996795556505021"/>
        </patternFill>
      </fill>
    </dxf>
    <dxf>
      <font>
        <color rgb="FFFF0000"/>
      </font>
      <fill>
        <patternFill>
          <bgColor theme="1"/>
        </patternFill>
      </fill>
    </dxf>
    <dxf>
      <fill>
        <patternFill>
          <bgColor rgb="FFFF0000"/>
        </patternFill>
      </fill>
    </dxf>
    <dxf>
      <fill>
        <patternFill>
          <bgColor rgb="FFFF9933"/>
        </patternFill>
      </fill>
    </dxf>
    <dxf>
      <font>
        <strike val="0"/>
        <color theme="0"/>
      </font>
    </dxf>
    <dxf>
      <font>
        <strike val="0"/>
        <color theme="0"/>
      </font>
    </dxf>
    <dxf>
      <font>
        <color rgb="FFFF0000"/>
      </font>
      <fill>
        <patternFill>
          <bgColor theme="1"/>
        </patternFill>
      </fill>
    </dxf>
    <dxf>
      <fill>
        <patternFill>
          <bgColor theme="0" tint="-0.14996795556505021"/>
        </patternFill>
      </fill>
    </dxf>
    <dxf>
      <fill>
        <patternFill>
          <bgColor rgb="FFFFFF00"/>
        </patternFill>
      </fill>
    </dxf>
    <dxf>
      <fill>
        <patternFill>
          <bgColor rgb="FFFF9933"/>
        </patternFill>
      </fill>
    </dxf>
    <dxf>
      <fill>
        <patternFill>
          <bgColor rgb="FFFF0000"/>
        </patternFill>
      </fill>
    </dxf>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
      <font>
        <color rgb="FFFF0000"/>
      </font>
      <fill>
        <patternFill>
          <bgColor theme="1"/>
        </patternFill>
      </fill>
    </dxf>
    <dxf>
      <fill>
        <patternFill>
          <bgColor rgb="FFFF0000"/>
        </patternFill>
      </fill>
    </dxf>
    <dxf>
      <fill>
        <patternFill>
          <bgColor rgb="FFFF9933"/>
        </patternFill>
      </fill>
    </dxf>
    <dxf>
      <fill>
        <patternFill>
          <bgColor rgb="FFFFFF00"/>
        </patternFill>
      </fill>
    </dxf>
    <dxf>
      <fill>
        <patternFill>
          <bgColor theme="0" tint="-0.14996795556505021"/>
        </patternFill>
      </fill>
    </dxf>
    <dxf>
      <font>
        <strike val="0"/>
        <color theme="0"/>
      </font>
    </dxf>
    <dxf>
      <font>
        <strike val="0"/>
        <color theme="0"/>
      </font>
    </dxf>
    <dxf>
      <fill>
        <patternFill>
          <bgColor rgb="FFFF0000"/>
        </patternFill>
      </fill>
    </dxf>
    <dxf>
      <font>
        <color rgb="FFFF0000"/>
      </font>
      <fill>
        <patternFill>
          <bgColor theme="1"/>
        </patternFill>
      </fill>
    </dxf>
    <dxf>
      <fill>
        <patternFill>
          <bgColor theme="0" tint="-0.14996795556505021"/>
        </patternFill>
      </fill>
    </dxf>
    <dxf>
      <fill>
        <patternFill>
          <bgColor rgb="FFFFFF00"/>
        </patternFill>
      </fill>
    </dxf>
    <dxf>
      <fill>
        <patternFill>
          <bgColor rgb="FFFF9933"/>
        </patternFill>
      </fill>
    </dxf>
    <dxf>
      <font>
        <strike val="0"/>
        <color theme="0"/>
      </font>
    </dxf>
    <dxf>
      <fill>
        <patternFill>
          <bgColor theme="0" tint="-0.14996795556505021"/>
        </patternFill>
      </fill>
    </dxf>
    <dxf>
      <fill>
        <patternFill>
          <bgColor rgb="FFFFFF00"/>
        </patternFill>
      </fill>
    </dxf>
    <dxf>
      <font>
        <color rgb="FFFF0000"/>
      </font>
      <fill>
        <patternFill>
          <bgColor theme="1"/>
        </patternFill>
      </fill>
    </dxf>
    <dxf>
      <fill>
        <patternFill>
          <bgColor rgb="FFFF9933"/>
        </patternFill>
      </fill>
    </dxf>
    <dxf>
      <fill>
        <patternFill>
          <bgColor rgb="FFFF0000"/>
        </patternFill>
      </fill>
    </dxf>
    <dxf>
      <fill>
        <patternFill>
          <bgColor rgb="FFFFFF00"/>
        </patternFill>
      </fill>
    </dxf>
    <dxf>
      <fill>
        <patternFill>
          <bgColor rgb="FFFF0000"/>
        </patternFill>
      </fill>
    </dxf>
    <dxf>
      <fill>
        <patternFill>
          <bgColor theme="0" tint="-0.14996795556505021"/>
        </patternFill>
      </fill>
    </dxf>
    <dxf>
      <font>
        <strike val="0"/>
        <color theme="0"/>
      </font>
    </dxf>
    <dxf>
      <fill>
        <patternFill>
          <bgColor rgb="FFFF9933"/>
        </patternFill>
      </fill>
    </dxf>
    <dxf>
      <font>
        <color rgb="FFFF0000"/>
      </font>
      <fill>
        <patternFill>
          <bgColor theme="1"/>
        </patternFill>
      </fill>
    </dxf>
    <dxf>
      <fill>
        <patternFill>
          <bgColor theme="0" tint="-0.14996795556505021"/>
        </patternFill>
      </fill>
    </dxf>
    <dxf>
      <font>
        <color rgb="FFFF0000"/>
      </font>
      <fill>
        <patternFill>
          <bgColor theme="1"/>
        </patternFill>
      </fill>
    </dxf>
    <dxf>
      <fill>
        <patternFill>
          <bgColor rgb="FFFF0000"/>
        </patternFill>
      </fill>
    </dxf>
    <dxf>
      <fill>
        <patternFill>
          <bgColor rgb="FFFF9933"/>
        </patternFill>
      </fill>
    </dxf>
    <dxf>
      <fill>
        <patternFill>
          <bgColor rgb="FFFFFF00"/>
        </patternFill>
      </fill>
    </dxf>
    <dxf>
      <font>
        <strike val="0"/>
        <color theme="0"/>
      </font>
    </dxf>
    <dxf>
      <font>
        <strike val="0"/>
        <color rgb="FFFF0000"/>
      </font>
    </dxf>
    <dxf>
      <font>
        <strike val="0"/>
        <color rgb="FFFF0000"/>
      </font>
    </dxf>
    <dxf>
      <fill>
        <patternFill>
          <bgColor theme="0" tint="-0.14996795556505021"/>
        </patternFill>
      </fill>
    </dxf>
    <dxf>
      <fill>
        <patternFill>
          <bgColor rgb="FFFFFF00"/>
        </patternFill>
      </fill>
    </dxf>
    <dxf>
      <fill>
        <patternFill>
          <bgColor rgb="FFFF9933"/>
        </patternFill>
      </fill>
    </dxf>
    <dxf>
      <fill>
        <patternFill>
          <bgColor rgb="FFFF0000"/>
        </patternFill>
      </fill>
    </dxf>
    <dxf>
      <font>
        <color rgb="FFFF0000"/>
      </font>
      <fill>
        <patternFill>
          <bgColor theme="1"/>
        </patternFill>
      </fill>
    </dxf>
    <dxf>
      <fill>
        <patternFill>
          <bgColor theme="0" tint="-0.14996795556505021"/>
        </patternFill>
      </fill>
    </dxf>
    <dxf>
      <fill>
        <patternFill>
          <bgColor rgb="FFFFFF00"/>
        </patternFill>
      </fill>
    </dxf>
    <dxf>
      <fill>
        <patternFill>
          <bgColor rgb="FFFF9933"/>
        </patternFill>
      </fill>
    </dxf>
    <dxf>
      <fill>
        <patternFill>
          <bgColor rgb="FFFF0000"/>
        </patternFill>
      </fill>
    </dxf>
    <dxf>
      <font>
        <color rgb="FFFF0000"/>
      </font>
      <fill>
        <patternFill>
          <bgColor theme="1"/>
        </patternFill>
      </fill>
    </dxf>
    <dxf>
      <fill>
        <patternFill>
          <bgColor rgb="FFFF9933"/>
        </patternFill>
      </fill>
    </dxf>
    <dxf>
      <fill>
        <patternFill>
          <bgColor rgb="FFFF0000"/>
        </patternFill>
      </fill>
    </dxf>
    <dxf>
      <font>
        <color rgb="FFFF0000"/>
      </font>
      <fill>
        <patternFill>
          <bgColor theme="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ont>
        <color rgb="FFFF0000"/>
      </font>
      <fill>
        <patternFill>
          <bgColor theme="1"/>
        </patternFill>
      </fill>
    </dxf>
    <dxf>
      <fill>
        <patternFill>
          <bgColor rgb="FFFF9933"/>
        </patternFill>
      </fill>
    </dxf>
    <dxf>
      <fill>
        <patternFill>
          <bgColor rgb="FFFF0000"/>
        </patternFill>
      </fill>
    </dxf>
    <dxf>
      <font>
        <color rgb="FFFF0000"/>
      </font>
      <fill>
        <patternFill>
          <bgColor theme="1"/>
        </patternFill>
      </fill>
    </dxf>
    <dxf>
      <fill>
        <patternFill>
          <bgColor rgb="FFFF9933"/>
        </patternFill>
      </fill>
    </dxf>
    <dxf>
      <fill>
        <patternFill>
          <bgColor rgb="FFFFFF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FF00"/>
        </patternFill>
      </fill>
    </dxf>
    <dxf>
      <font>
        <color rgb="FFFF0000"/>
      </font>
      <fill>
        <patternFill>
          <bgColor theme="1"/>
        </patternFill>
      </fill>
    </dxf>
    <dxf>
      <fill>
        <patternFill>
          <bgColor rgb="FFFF0000"/>
        </patternFill>
      </fill>
    </dxf>
    <dxf>
      <fill>
        <patternFill>
          <bgColor rgb="FFFF9933"/>
        </patternFill>
      </fill>
    </dxf>
    <dxf>
      <fill>
        <patternFill>
          <bgColor theme="0" tint="-0.14996795556505021"/>
        </patternFill>
      </fill>
    </dxf>
    <dxf>
      <fill>
        <patternFill>
          <bgColor rgb="FFFF9933"/>
        </patternFill>
      </fill>
    </dxf>
    <dxf>
      <fill>
        <patternFill>
          <bgColor rgb="FFFFFF00"/>
        </patternFill>
      </fill>
    </dxf>
    <dxf>
      <fill>
        <patternFill>
          <bgColor rgb="FFFF0000"/>
        </patternFill>
      </fill>
    </dxf>
    <dxf>
      <font>
        <color rgb="FFFF0000"/>
      </font>
      <fill>
        <patternFill>
          <bgColor theme="1"/>
        </patternFill>
      </fill>
    </dxf>
    <dxf>
      <font>
        <color rgb="FFFF0000"/>
      </font>
      <fill>
        <patternFill>
          <bgColor theme="1"/>
        </patternFill>
      </fill>
    </dxf>
    <dxf>
      <fill>
        <patternFill>
          <bgColor rgb="FFFF9933"/>
        </patternFill>
      </fill>
    </dxf>
    <dxf>
      <fill>
        <patternFill>
          <bgColor theme="0" tint="-0.14996795556505021"/>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9933"/>
        </patternFill>
      </fill>
    </dxf>
    <dxf>
      <fill>
        <patternFill>
          <bgColor theme="0" tint="-0.14996795556505021"/>
        </patternFill>
      </fill>
    </dxf>
    <dxf>
      <font>
        <color rgb="FFFF0000"/>
      </font>
      <fill>
        <patternFill>
          <bgColor theme="1"/>
        </patternFill>
      </fill>
    </dxf>
    <dxf>
      <fill>
        <patternFill>
          <bgColor rgb="FFFF0000"/>
        </patternFill>
      </fill>
    </dxf>
    <dxf>
      <font>
        <color rgb="FFFF0000"/>
      </font>
      <fill>
        <patternFill>
          <bgColor theme="1"/>
        </patternFill>
      </fill>
    </dxf>
    <dxf>
      <fill>
        <patternFill>
          <bgColor rgb="FFFFFF00"/>
        </patternFill>
      </fill>
    </dxf>
    <dxf>
      <fill>
        <patternFill>
          <bgColor theme="0" tint="-0.14996795556505021"/>
        </patternFill>
      </fill>
    </dxf>
    <dxf>
      <fill>
        <patternFill>
          <bgColor rgb="FFFF9933"/>
        </patternFill>
      </fill>
    </dxf>
    <dxf>
      <fill>
        <patternFill>
          <bgColor rgb="FFFFFF00"/>
        </patternFill>
      </fill>
    </dxf>
    <dxf>
      <fill>
        <patternFill>
          <bgColor rgb="FFFF0000"/>
        </patternFill>
      </fill>
    </dxf>
    <dxf>
      <font>
        <color rgb="FFFF0000"/>
      </font>
      <fill>
        <patternFill>
          <bgColor theme="1"/>
        </patternFill>
      </fill>
    </dxf>
    <dxf>
      <fill>
        <patternFill>
          <bgColor rgb="FFFF9933"/>
        </patternFill>
      </fill>
    </dxf>
    <dxf>
      <fill>
        <patternFill>
          <bgColor theme="0" tint="-0.14996795556505021"/>
        </patternFill>
      </fill>
    </dxf>
    <dxf>
      <font>
        <color rgb="FFFF0000"/>
      </font>
      <fill>
        <patternFill>
          <bgColor theme="1"/>
        </patternFill>
      </fill>
    </dxf>
    <dxf>
      <fill>
        <patternFill>
          <bgColor theme="0" tint="-0.14996795556505021"/>
        </patternFill>
      </fill>
    </dxf>
    <dxf>
      <fill>
        <patternFill>
          <bgColor rgb="FFFF9933"/>
        </patternFill>
      </fill>
    </dxf>
    <dxf>
      <fill>
        <patternFill>
          <bgColor rgb="FFFFFF00"/>
        </patternFill>
      </fill>
    </dxf>
    <dxf>
      <fill>
        <patternFill>
          <bgColor rgb="FFFF0000"/>
        </patternFill>
      </fill>
    </dxf>
    <dxf>
      <fill>
        <patternFill>
          <bgColor rgb="FFFFFF00"/>
        </patternFill>
      </fill>
    </dxf>
    <dxf>
      <font>
        <color rgb="FFFF0000"/>
      </font>
      <fill>
        <patternFill>
          <bgColor theme="1"/>
        </patternFill>
      </fill>
    </dxf>
    <dxf>
      <fill>
        <patternFill>
          <bgColor rgb="FFFF0000"/>
        </patternFill>
      </fill>
    </dxf>
    <dxf>
      <fill>
        <patternFill>
          <bgColor theme="0" tint="-0.14996795556505021"/>
        </patternFill>
      </fill>
    </dxf>
    <dxf>
      <fill>
        <patternFill>
          <bgColor rgb="FFFF9933"/>
        </patternFill>
      </fill>
    </dxf>
    <dxf>
      <font>
        <color rgb="FFFF0000"/>
      </font>
      <fill>
        <patternFill>
          <bgColor theme="1"/>
        </patternFill>
      </fill>
    </dxf>
    <dxf>
      <fill>
        <patternFill>
          <bgColor rgb="FFFF0000"/>
        </patternFill>
      </fill>
    </dxf>
    <dxf>
      <fill>
        <patternFill>
          <bgColor rgb="FFFF9933"/>
        </patternFill>
      </fill>
    </dxf>
    <dxf>
      <fill>
        <patternFill>
          <bgColor rgb="FFFFFF00"/>
        </patternFill>
      </fill>
    </dxf>
    <dxf>
      <fill>
        <patternFill>
          <bgColor theme="0" tint="-0.14996795556505021"/>
        </patternFill>
      </fill>
    </dxf>
    <dxf>
      <fill>
        <patternFill>
          <bgColor theme="9" tint="0.39994506668294322"/>
        </patternFill>
      </fill>
    </dxf>
    <dxf>
      <fill>
        <patternFill>
          <bgColor rgb="FF00B050"/>
        </patternFill>
      </fill>
    </dxf>
    <dxf>
      <fill>
        <patternFill>
          <bgColor theme="9" tint="-0.24994659260841701"/>
        </patternFill>
      </fill>
    </dxf>
    <dxf>
      <fill>
        <patternFill>
          <bgColor theme="5" tint="0.59996337778862885"/>
        </patternFill>
      </fill>
    </dxf>
    <dxf>
      <fill>
        <patternFill>
          <bgColor rgb="FFFF0000"/>
        </patternFill>
      </fill>
    </dxf>
    <dxf>
      <fill>
        <patternFill>
          <bgColor rgb="FFFF0000"/>
        </patternFill>
      </fill>
    </dxf>
    <dxf>
      <fill>
        <patternFill>
          <bgColor theme="9" tint="-0.24994659260841701"/>
        </patternFill>
      </fill>
    </dxf>
    <dxf>
      <fill>
        <patternFill>
          <bgColor theme="9" tint="0.39994506668294322"/>
        </patternFill>
      </fill>
    </dxf>
    <dxf>
      <fill>
        <patternFill>
          <bgColor rgb="FF00B050"/>
        </patternFill>
      </fill>
    </dxf>
    <dxf>
      <fill>
        <patternFill>
          <bgColor theme="5" tint="0.59996337778862885"/>
        </patternFill>
      </fill>
    </dxf>
    <dxf>
      <fill>
        <patternFill>
          <bgColor theme="9" tint="-0.24994659260841701"/>
        </patternFill>
      </fill>
    </dxf>
    <dxf>
      <fill>
        <patternFill>
          <bgColor rgb="FFFF0000"/>
        </patternFill>
      </fill>
    </dxf>
    <dxf>
      <fill>
        <patternFill>
          <bgColor theme="5" tint="0.59996337778862885"/>
        </patternFill>
      </fill>
    </dxf>
    <dxf>
      <fill>
        <patternFill>
          <bgColor rgb="FF00B050"/>
        </patternFill>
      </fill>
    </dxf>
    <dxf>
      <fill>
        <patternFill>
          <bgColor theme="9" tint="0.39994506668294322"/>
        </patternFill>
      </fill>
    </dxf>
    <dxf>
      <fill>
        <patternFill>
          <bgColor theme="9" tint="0.39994506668294322"/>
        </patternFill>
      </fill>
    </dxf>
    <dxf>
      <fill>
        <patternFill>
          <bgColor rgb="FF00B050"/>
        </patternFill>
      </fill>
    </dxf>
    <dxf>
      <fill>
        <patternFill>
          <bgColor theme="9" tint="-0.24994659260841701"/>
        </patternFill>
      </fill>
    </dxf>
    <dxf>
      <fill>
        <patternFill>
          <bgColor theme="5" tint="0.59996337778862885"/>
        </patternFill>
      </fill>
    </dxf>
    <dxf>
      <fill>
        <patternFill>
          <bgColor rgb="FFFF0000"/>
        </patternFill>
      </fill>
    </dxf>
    <dxf>
      <fill>
        <patternFill>
          <bgColor theme="9" tint="-0.24994659260841701"/>
        </patternFill>
      </fill>
    </dxf>
    <dxf>
      <fill>
        <patternFill>
          <bgColor rgb="FF00B050"/>
        </patternFill>
      </fill>
    </dxf>
    <dxf>
      <fill>
        <patternFill>
          <bgColor theme="9" tint="0.39994506668294322"/>
        </patternFill>
      </fill>
    </dxf>
    <dxf>
      <fill>
        <patternFill>
          <bgColor theme="5" tint="0.59996337778862885"/>
        </patternFill>
      </fill>
    </dxf>
    <dxf>
      <fill>
        <patternFill>
          <bgColor rgb="FFFF0000"/>
        </patternFill>
      </fill>
    </dxf>
    <dxf>
      <fill>
        <patternFill>
          <bgColor theme="5" tint="0.59996337778862885"/>
        </patternFill>
      </fill>
    </dxf>
    <dxf>
      <fill>
        <patternFill>
          <bgColor rgb="FFFF0000"/>
        </patternFill>
      </fill>
    </dxf>
    <dxf>
      <fill>
        <patternFill>
          <bgColor theme="9" tint="-0.24994659260841701"/>
        </patternFill>
      </fill>
    </dxf>
    <dxf>
      <fill>
        <patternFill>
          <bgColor rgb="FF00B050"/>
        </patternFill>
      </fill>
    </dxf>
    <dxf>
      <fill>
        <patternFill>
          <bgColor theme="9" tint="0.39994506668294322"/>
        </patternFill>
      </fill>
    </dxf>
    <dxf>
      <fill>
        <patternFill>
          <bgColor rgb="FF00B050"/>
        </patternFill>
      </fill>
    </dxf>
    <dxf>
      <fill>
        <patternFill>
          <bgColor theme="9" tint="0.39994506668294322"/>
        </patternFill>
      </fill>
    </dxf>
    <dxf>
      <fill>
        <patternFill>
          <bgColor theme="9" tint="-0.24994659260841701"/>
        </patternFill>
      </fill>
    </dxf>
    <dxf>
      <fill>
        <patternFill>
          <bgColor theme="5" tint="0.59996337778862885"/>
        </patternFill>
      </fill>
    </dxf>
    <dxf>
      <fill>
        <patternFill>
          <bgColor rgb="FFFF0000"/>
        </patternFill>
      </fill>
    </dxf>
    <dxf>
      <fill>
        <patternFill>
          <bgColor rgb="FFFF0000"/>
        </patternFill>
      </fill>
    </dxf>
    <dxf>
      <fill>
        <patternFill>
          <bgColor rgb="FF00B050"/>
        </patternFill>
      </fill>
    </dxf>
    <dxf>
      <fill>
        <patternFill>
          <bgColor theme="9" tint="0.39994506668294322"/>
        </patternFill>
      </fill>
    </dxf>
    <dxf>
      <fill>
        <patternFill>
          <bgColor theme="9" tint="-0.24994659260841701"/>
        </patternFill>
      </fill>
    </dxf>
    <dxf>
      <fill>
        <patternFill>
          <bgColor theme="5" tint="0.59996337778862885"/>
        </patternFill>
      </fill>
    </dxf>
    <dxf>
      <fill>
        <patternFill>
          <bgColor theme="9" tint="-0.24994659260841701"/>
        </patternFill>
      </fill>
    </dxf>
    <dxf>
      <fill>
        <patternFill>
          <bgColor rgb="FF00B050"/>
        </patternFill>
      </fill>
    </dxf>
    <dxf>
      <fill>
        <patternFill>
          <bgColor theme="9" tint="0.39994506668294322"/>
        </patternFill>
      </fill>
    </dxf>
    <dxf>
      <fill>
        <patternFill>
          <bgColor rgb="FFFF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9" tint="-0.24994659260841701"/>
        </patternFill>
      </fill>
    </dxf>
    <dxf>
      <fill>
        <patternFill>
          <bgColor theme="9" tint="0.39994506668294322"/>
        </patternFill>
      </fill>
    </dxf>
    <dxf>
      <fill>
        <patternFill>
          <bgColor rgb="FF00B050"/>
        </patternFill>
      </fill>
    </dxf>
    <dxf>
      <fill>
        <patternFill>
          <bgColor rgb="FF00B050"/>
        </patternFill>
      </fill>
    </dxf>
    <dxf>
      <fill>
        <patternFill>
          <bgColor theme="9" tint="0.39994506668294322"/>
        </patternFill>
      </fill>
    </dxf>
    <dxf>
      <fill>
        <patternFill>
          <bgColor theme="9" tint="-0.24994659260841701"/>
        </patternFill>
      </fill>
    </dxf>
    <dxf>
      <fill>
        <patternFill>
          <bgColor rgb="FFFF0000"/>
        </patternFill>
      </fill>
    </dxf>
    <dxf>
      <fill>
        <patternFill>
          <bgColor theme="5" tint="0.59996337778862885"/>
        </patternFill>
      </fill>
    </dxf>
  </dxfs>
  <tableStyles count="0" defaultTableStyle="TableStyleMedium2" defaultPivotStyle="PivotStyleLight16"/>
  <colors>
    <mruColors>
      <color rgb="FFCCFFCC"/>
      <color rgb="FFCCECFF"/>
      <color rgb="FF99FF66"/>
      <color rgb="FF99FFCC"/>
      <color rgb="FF6699FF"/>
      <color rgb="FFF579E6"/>
      <color rgb="FF00FFFF"/>
      <color rgb="FFCCFF3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8</xdr:col>
      <xdr:colOff>359113</xdr:colOff>
      <xdr:row>0</xdr:row>
      <xdr:rowOff>0</xdr:rowOff>
    </xdr:from>
    <xdr:to>
      <xdr:col>10</xdr:col>
      <xdr:colOff>1100644</xdr:colOff>
      <xdr:row>1</xdr:row>
      <xdr:rowOff>266700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3063" y="0"/>
          <a:ext cx="1960731" cy="1228725"/>
        </a:xfrm>
        <a:prstGeom prst="rect">
          <a:avLst/>
        </a:prstGeom>
      </xdr:spPr>
    </xdr:pic>
    <xdr:clientData/>
  </xdr:twoCellAnchor>
  <xdr:twoCellAnchor editAs="oneCell">
    <xdr:from>
      <xdr:col>8</xdr:col>
      <xdr:colOff>590550</xdr:colOff>
      <xdr:row>4</xdr:row>
      <xdr:rowOff>66675</xdr:rowOff>
    </xdr:from>
    <xdr:to>
      <xdr:col>10</xdr:col>
      <xdr:colOff>1104900</xdr:colOff>
      <xdr:row>5</xdr:row>
      <xdr:rowOff>454166</xdr:rowOff>
    </xdr:to>
    <xdr:pic>
      <xdr:nvPicPr>
        <xdr:cNvPr id="3" name="Picture 2">
          <a:extLst>
            <a:ext uri="{FF2B5EF4-FFF2-40B4-BE49-F238E27FC236}">
              <a16:creationId xmlns:a16="http://schemas.microsoft.com/office/drawing/2014/main" id="{C3E29970-C8F5-457C-8913-255019950A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24500" y="1771650"/>
          <a:ext cx="1733550" cy="577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0</xdr:colOff>
      <xdr:row>12</xdr:row>
      <xdr:rowOff>0</xdr:rowOff>
    </xdr:from>
    <xdr:to>
      <xdr:col>17</xdr:col>
      <xdr:colOff>2540</xdr:colOff>
      <xdr:row>13</xdr:row>
      <xdr:rowOff>336279</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29825" y="0"/>
          <a:ext cx="2131060" cy="835660"/>
        </a:xfrm>
        <a:prstGeom prst="rect">
          <a:avLst/>
        </a:prstGeom>
      </xdr:spPr>
    </xdr:pic>
    <xdr:clientData/>
  </xdr:twoCellAnchor>
  <xdr:twoCellAnchor editAs="oneCell">
    <xdr:from>
      <xdr:col>17</xdr:col>
      <xdr:colOff>0</xdr:colOff>
      <xdr:row>5</xdr:row>
      <xdr:rowOff>0</xdr:rowOff>
    </xdr:from>
    <xdr:to>
      <xdr:col>17</xdr:col>
      <xdr:colOff>2540</xdr:colOff>
      <xdr:row>8</xdr:row>
      <xdr:rowOff>102235</xdr:rowOff>
    </xdr:to>
    <xdr:pic>
      <xdr:nvPicPr>
        <xdr:cNvPr id="5" name="Picture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29825" y="0"/>
          <a:ext cx="2131060" cy="835660"/>
        </a:xfrm>
        <a:prstGeom prst="rect">
          <a:avLst/>
        </a:prstGeom>
      </xdr:spPr>
    </xdr:pic>
    <xdr:clientData/>
  </xdr:twoCellAnchor>
  <xdr:oneCellAnchor>
    <xdr:from>
      <xdr:col>17</xdr:col>
      <xdr:colOff>0</xdr:colOff>
      <xdr:row>64</xdr:row>
      <xdr:rowOff>0</xdr:rowOff>
    </xdr:from>
    <xdr:ext cx="2540" cy="676456"/>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69468" y="2612571"/>
          <a:ext cx="2540" cy="676456"/>
        </a:xfrm>
        <a:prstGeom prst="rect">
          <a:avLst/>
        </a:prstGeom>
      </xdr:spPr>
    </xdr:pic>
    <xdr:clientData/>
  </xdr:oneCellAnchor>
  <xdr:oneCellAnchor>
    <xdr:from>
      <xdr:col>17</xdr:col>
      <xdr:colOff>0</xdr:colOff>
      <xdr:row>121</xdr:row>
      <xdr:rowOff>0</xdr:rowOff>
    </xdr:from>
    <xdr:ext cx="2540" cy="676456"/>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571" y="9116786"/>
          <a:ext cx="2540" cy="676456"/>
        </a:xfrm>
        <a:prstGeom prst="rect">
          <a:avLst/>
        </a:prstGeom>
      </xdr:spPr>
    </xdr:pic>
    <xdr:clientData/>
  </xdr:oneCellAnchor>
  <xdr:oneCellAnchor>
    <xdr:from>
      <xdr:col>17</xdr:col>
      <xdr:colOff>0</xdr:colOff>
      <xdr:row>226</xdr:row>
      <xdr:rowOff>0</xdr:rowOff>
    </xdr:from>
    <xdr:ext cx="2540" cy="676456"/>
    <xdr:pic>
      <xdr:nvPicPr>
        <xdr:cNvPr id="9" name="Picture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78250" y="16913679"/>
          <a:ext cx="2540" cy="676456"/>
        </a:xfrm>
        <a:prstGeom prst="rect">
          <a:avLst/>
        </a:prstGeom>
      </xdr:spPr>
    </xdr:pic>
    <xdr:clientData/>
  </xdr:oneCellAnchor>
  <xdr:twoCellAnchor editAs="oneCell">
    <xdr:from>
      <xdr:col>17</xdr:col>
      <xdr:colOff>0</xdr:colOff>
      <xdr:row>12</xdr:row>
      <xdr:rowOff>0</xdr:rowOff>
    </xdr:from>
    <xdr:to>
      <xdr:col>17</xdr:col>
      <xdr:colOff>2540</xdr:colOff>
      <xdr:row>13</xdr:row>
      <xdr:rowOff>336279</xdr:rowOff>
    </xdr:to>
    <xdr:pic>
      <xdr:nvPicPr>
        <xdr:cNvPr id="11" name="Picture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64225" y="2790825"/>
          <a:ext cx="2540" cy="679177"/>
        </a:xfrm>
        <a:prstGeom prst="rect">
          <a:avLst/>
        </a:prstGeom>
      </xdr:spPr>
    </xdr:pic>
    <xdr:clientData/>
  </xdr:twoCellAnchor>
  <xdr:twoCellAnchor editAs="oneCell">
    <xdr:from>
      <xdr:col>17</xdr:col>
      <xdr:colOff>0</xdr:colOff>
      <xdr:row>5</xdr:row>
      <xdr:rowOff>0</xdr:rowOff>
    </xdr:from>
    <xdr:to>
      <xdr:col>17</xdr:col>
      <xdr:colOff>2540</xdr:colOff>
      <xdr:row>8</xdr:row>
      <xdr:rowOff>102235</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64225" y="1628775"/>
          <a:ext cx="2540" cy="673735"/>
        </a:xfrm>
        <a:prstGeom prst="rect">
          <a:avLst/>
        </a:prstGeom>
      </xdr:spPr>
    </xdr:pic>
    <xdr:clientData/>
  </xdr:twoCellAnchor>
  <xdr:oneCellAnchor>
    <xdr:from>
      <xdr:col>17</xdr:col>
      <xdr:colOff>0</xdr:colOff>
      <xdr:row>64</xdr:row>
      <xdr:rowOff>0</xdr:rowOff>
    </xdr:from>
    <xdr:ext cx="2540" cy="676456"/>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64225" y="9505950"/>
          <a:ext cx="2540" cy="676456"/>
        </a:xfrm>
        <a:prstGeom prst="rect">
          <a:avLst/>
        </a:prstGeom>
      </xdr:spPr>
    </xdr:pic>
    <xdr:clientData/>
  </xdr:oneCellAnchor>
  <xdr:oneCellAnchor>
    <xdr:from>
      <xdr:col>17</xdr:col>
      <xdr:colOff>0</xdr:colOff>
      <xdr:row>121</xdr:row>
      <xdr:rowOff>0</xdr:rowOff>
    </xdr:from>
    <xdr:ext cx="2540" cy="676456"/>
    <xdr:pic>
      <xdr:nvPicPr>
        <xdr:cNvPr id="15" name="Picture 14">
          <a:extLst>
            <a:ext uri="{FF2B5EF4-FFF2-40B4-BE49-F238E27FC236}">
              <a16:creationId xmlns:a16="http://schemas.microsoft.com/office/drawing/2014/main" id="{00000000-0008-0000-0200-00000F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64225" y="17526000"/>
          <a:ext cx="2540" cy="676456"/>
        </a:xfrm>
        <a:prstGeom prst="rect">
          <a:avLst/>
        </a:prstGeom>
      </xdr:spPr>
    </xdr:pic>
    <xdr:clientData/>
  </xdr:oneCellAnchor>
  <xdr:oneCellAnchor>
    <xdr:from>
      <xdr:col>17</xdr:col>
      <xdr:colOff>0</xdr:colOff>
      <xdr:row>226</xdr:row>
      <xdr:rowOff>0</xdr:rowOff>
    </xdr:from>
    <xdr:ext cx="2540" cy="676456"/>
    <xdr:pic>
      <xdr:nvPicPr>
        <xdr:cNvPr id="16" name="Picture 15">
          <a:extLst>
            <a:ext uri="{FF2B5EF4-FFF2-40B4-BE49-F238E27FC236}">
              <a16:creationId xmlns:a16="http://schemas.microsoft.com/office/drawing/2014/main" id="{00000000-0008-0000-02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64225" y="23526750"/>
          <a:ext cx="2540" cy="676456"/>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61"/>
  <sheetViews>
    <sheetView tabSelected="1" workbookViewId="0">
      <selection activeCell="O3" sqref="O3"/>
    </sheetView>
  </sheetViews>
  <sheetFormatPr defaultRowHeight="14.4"/>
  <cols>
    <col min="1" max="1" width="1.5546875" customWidth="1"/>
    <col min="2" max="2" width="6.88671875" customWidth="1"/>
    <col min="3" max="3" width="13.5546875" customWidth="1"/>
    <col min="4" max="4" width="15.44140625" customWidth="1"/>
    <col min="11" max="11" width="17" customWidth="1"/>
  </cols>
  <sheetData>
    <row r="1" spans="2:11" ht="75.75" customHeight="1">
      <c r="B1" s="482" t="s">
        <v>0</v>
      </c>
      <c r="C1" s="482"/>
      <c r="D1" s="482"/>
      <c r="E1" s="482"/>
      <c r="F1" s="482"/>
      <c r="G1" s="482"/>
      <c r="H1" s="482"/>
      <c r="I1" s="482"/>
    </row>
    <row r="2" spans="2:11" ht="27" customHeight="1">
      <c r="B2" s="483" t="s">
        <v>1</v>
      </c>
      <c r="C2" s="483"/>
      <c r="D2" s="483"/>
      <c r="E2" s="483"/>
      <c r="F2" s="483"/>
      <c r="G2" s="483"/>
      <c r="H2" s="483"/>
      <c r="I2" s="483"/>
    </row>
    <row r="3" spans="2:11" ht="16.5" customHeight="1">
      <c r="B3" s="222"/>
      <c r="C3" s="222"/>
      <c r="D3" s="222"/>
      <c r="E3" s="222"/>
      <c r="F3" s="222"/>
      <c r="G3" s="222"/>
      <c r="H3" s="222"/>
      <c r="I3" s="222"/>
      <c r="K3" s="214" t="s">
        <v>674</v>
      </c>
    </row>
    <row r="4" spans="2:11" ht="15" customHeight="1">
      <c r="B4" s="481"/>
      <c r="C4" s="481"/>
      <c r="D4" s="481"/>
      <c r="E4" s="221"/>
      <c r="F4" s="221"/>
      <c r="G4" s="221"/>
      <c r="H4" s="221"/>
      <c r="I4" s="221"/>
      <c r="K4" s="213" t="s">
        <v>2</v>
      </c>
    </row>
    <row r="5" spans="2:11">
      <c r="B5" s="160"/>
      <c r="C5" s="160"/>
      <c r="D5" s="160"/>
      <c r="E5" s="160"/>
      <c r="F5" s="160"/>
      <c r="G5" s="160"/>
      <c r="H5" s="160"/>
      <c r="I5" s="160"/>
      <c r="J5" s="160"/>
      <c r="K5" s="160"/>
    </row>
    <row r="6" spans="2:11" ht="36.75" customHeight="1">
      <c r="B6" s="164" t="s">
        <v>3</v>
      </c>
      <c r="C6" s="165"/>
      <c r="D6" s="165"/>
    </row>
    <row r="7" spans="2:11" ht="16.5" customHeight="1">
      <c r="B7" s="162"/>
      <c r="C7" s="163"/>
      <c r="D7" s="163"/>
      <c r="E7" s="163"/>
      <c r="F7" s="163"/>
      <c r="G7" s="163"/>
      <c r="H7" s="163"/>
      <c r="I7" s="163"/>
      <c r="J7" s="163"/>
      <c r="K7" s="347" t="s">
        <v>4</v>
      </c>
    </row>
    <row r="8" spans="2:11" ht="21">
      <c r="B8" s="161"/>
    </row>
    <row r="9" spans="2:11" ht="23.4">
      <c r="B9" s="212" t="s">
        <v>5</v>
      </c>
    </row>
    <row r="11" spans="2:11" ht="88.5" customHeight="1">
      <c r="B11" s="478" t="s">
        <v>6</v>
      </c>
      <c r="C11" s="478"/>
      <c r="D11" s="478"/>
      <c r="E11" s="478"/>
      <c r="F11" s="478"/>
      <c r="G11" s="478"/>
      <c r="H11" s="478"/>
      <c r="I11" s="478"/>
      <c r="J11" s="478"/>
      <c r="K11" s="478"/>
    </row>
    <row r="12" spans="2:11" ht="50.25" customHeight="1">
      <c r="B12" s="478" t="s">
        <v>7</v>
      </c>
      <c r="C12" s="478"/>
      <c r="D12" s="478"/>
      <c r="E12" s="478"/>
      <c r="F12" s="478"/>
      <c r="G12" s="478"/>
      <c r="H12" s="478"/>
      <c r="I12" s="478"/>
      <c r="J12" s="478"/>
      <c r="K12" s="478"/>
    </row>
    <row r="13" spans="2:11">
      <c r="B13" s="478" t="s">
        <v>8</v>
      </c>
      <c r="C13" s="478"/>
      <c r="D13" s="478"/>
      <c r="E13" s="478"/>
      <c r="F13" s="478"/>
      <c r="G13" s="478"/>
      <c r="H13" s="478"/>
      <c r="I13" s="478"/>
      <c r="J13" s="478"/>
      <c r="K13" s="478"/>
    </row>
    <row r="14" spans="2:11">
      <c r="B14" s="208" t="s">
        <v>9</v>
      </c>
      <c r="C14" s="478" t="s">
        <v>10</v>
      </c>
      <c r="D14" s="478"/>
      <c r="E14" s="478"/>
      <c r="F14" s="478"/>
      <c r="G14" s="478"/>
      <c r="H14" s="478"/>
      <c r="I14" s="478"/>
      <c r="J14" s="478"/>
      <c r="K14" s="478"/>
    </row>
    <row r="15" spans="2:11">
      <c r="B15" s="208" t="s">
        <v>9</v>
      </c>
      <c r="C15" s="478" t="s">
        <v>11</v>
      </c>
      <c r="D15" s="478"/>
      <c r="E15" s="478"/>
      <c r="F15" s="478"/>
      <c r="G15" s="478"/>
      <c r="H15" s="478"/>
      <c r="I15" s="478"/>
      <c r="J15" s="478"/>
      <c r="K15" s="478"/>
    </row>
    <row r="16" spans="2:11">
      <c r="B16" s="208" t="s">
        <v>9</v>
      </c>
      <c r="C16" s="478" t="s">
        <v>12</v>
      </c>
      <c r="D16" s="478"/>
      <c r="E16" s="478"/>
      <c r="F16" s="478"/>
      <c r="G16" s="478"/>
      <c r="H16" s="478"/>
      <c r="I16" s="478"/>
      <c r="J16" s="478"/>
      <c r="K16" s="478"/>
    </row>
    <row r="17" spans="2:11">
      <c r="B17" s="208" t="s">
        <v>9</v>
      </c>
      <c r="C17" s="478" t="s">
        <v>13</v>
      </c>
      <c r="D17" s="478"/>
      <c r="E17" s="478"/>
      <c r="F17" s="478"/>
      <c r="G17" s="478"/>
      <c r="H17" s="478"/>
      <c r="I17" s="478"/>
      <c r="J17" s="478"/>
      <c r="K17" s="478"/>
    </row>
    <row r="18" spans="2:11">
      <c r="B18" s="208" t="s">
        <v>9</v>
      </c>
      <c r="C18" s="478" t="s">
        <v>14</v>
      </c>
      <c r="D18" s="478"/>
      <c r="E18" s="478"/>
      <c r="F18" s="478"/>
      <c r="G18" s="478"/>
      <c r="H18" s="478"/>
      <c r="I18" s="478"/>
      <c r="J18" s="478"/>
      <c r="K18" s="478"/>
    </row>
    <row r="19" spans="2:11">
      <c r="B19" s="208" t="s">
        <v>9</v>
      </c>
      <c r="C19" s="478" t="s">
        <v>15</v>
      </c>
      <c r="D19" s="478"/>
      <c r="E19" s="478"/>
      <c r="F19" s="478"/>
      <c r="G19" s="478"/>
      <c r="H19" s="478"/>
      <c r="I19" s="478"/>
      <c r="J19" s="478"/>
      <c r="K19" s="478"/>
    </row>
    <row r="20" spans="2:11">
      <c r="B20" s="208" t="s">
        <v>9</v>
      </c>
      <c r="C20" s="478" t="s">
        <v>16</v>
      </c>
      <c r="D20" s="478"/>
      <c r="E20" s="478"/>
      <c r="F20" s="478"/>
      <c r="G20" s="478"/>
      <c r="H20" s="478"/>
      <c r="I20" s="478"/>
      <c r="J20" s="478"/>
      <c r="K20" s="478"/>
    </row>
    <row r="21" spans="2:11">
      <c r="B21" s="208"/>
      <c r="C21" s="221"/>
      <c r="D21" s="221"/>
      <c r="E21" s="221"/>
      <c r="F21" s="221"/>
      <c r="G21" s="221"/>
      <c r="H21" s="221"/>
      <c r="I21" s="221"/>
      <c r="J21" s="221"/>
      <c r="K21" s="221"/>
    </row>
    <row r="22" spans="2:11" ht="75.75" customHeight="1">
      <c r="B22" s="484" t="s">
        <v>17</v>
      </c>
      <c r="C22" s="485"/>
      <c r="D22" s="485"/>
      <c r="E22" s="485"/>
      <c r="F22" s="485"/>
      <c r="G22" s="485"/>
      <c r="H22" s="485"/>
      <c r="I22" s="485"/>
      <c r="J22" s="485"/>
      <c r="K22" s="486"/>
    </row>
    <row r="23" spans="2:11">
      <c r="B23" s="208"/>
      <c r="C23" s="221"/>
      <c r="D23" s="221"/>
      <c r="E23" s="221"/>
      <c r="F23" s="221"/>
      <c r="G23" s="221"/>
      <c r="H23" s="221"/>
      <c r="I23" s="221"/>
      <c r="J23" s="221"/>
      <c r="K23" s="221"/>
    </row>
    <row r="24" spans="2:11" ht="60.75" customHeight="1">
      <c r="B24" s="478" t="s">
        <v>18</v>
      </c>
      <c r="C24" s="478"/>
      <c r="D24" s="478"/>
      <c r="E24" s="478"/>
      <c r="F24" s="478"/>
      <c r="G24" s="478"/>
      <c r="H24" s="478"/>
      <c r="I24" s="478"/>
      <c r="J24" s="478"/>
      <c r="K24" s="478"/>
    </row>
    <row r="26" spans="2:11" ht="25.5" customHeight="1">
      <c r="B26" s="12" t="s">
        <v>19</v>
      </c>
    </row>
    <row r="27" spans="2:11" ht="61.5" customHeight="1">
      <c r="B27" s="157" t="s">
        <v>20</v>
      </c>
      <c r="C27" s="478" t="s">
        <v>21</v>
      </c>
      <c r="D27" s="478"/>
      <c r="E27" s="478"/>
      <c r="F27" s="478"/>
      <c r="G27" s="478"/>
      <c r="H27" s="478"/>
      <c r="I27" s="478"/>
      <c r="J27" s="478"/>
      <c r="K27" s="478"/>
    </row>
    <row r="29" spans="2:11" ht="45" customHeight="1">
      <c r="B29" s="157" t="s">
        <v>22</v>
      </c>
      <c r="C29" s="478" t="s">
        <v>23</v>
      </c>
      <c r="D29" s="478"/>
      <c r="E29" s="478"/>
      <c r="F29" s="478"/>
      <c r="G29" s="478"/>
      <c r="H29" s="478"/>
      <c r="I29" s="478"/>
      <c r="J29" s="478"/>
      <c r="K29" s="478"/>
    </row>
    <row r="30" spans="2:11">
      <c r="B30" s="157"/>
      <c r="C30" s="221"/>
      <c r="D30" s="221"/>
      <c r="E30" s="221"/>
      <c r="F30" s="221"/>
      <c r="G30" s="221"/>
      <c r="H30" s="221"/>
      <c r="I30" s="221"/>
      <c r="J30" s="221"/>
      <c r="K30" s="221"/>
    </row>
    <row r="31" spans="2:11" ht="30.75" customHeight="1">
      <c r="B31" s="157" t="s">
        <v>24</v>
      </c>
      <c r="C31" s="478" t="s">
        <v>25</v>
      </c>
      <c r="D31" s="478"/>
      <c r="E31" s="478"/>
      <c r="F31" s="478"/>
      <c r="G31" s="478"/>
      <c r="H31" s="478"/>
      <c r="I31" s="478"/>
      <c r="J31" s="478"/>
      <c r="K31" s="478"/>
    </row>
    <row r="32" spans="2:11">
      <c r="C32" s="156"/>
      <c r="D32" s="156"/>
      <c r="E32" s="156"/>
      <c r="F32" s="156"/>
    </row>
    <row r="33" spans="2:11" ht="47.25" customHeight="1">
      <c r="B33" s="157" t="s">
        <v>26</v>
      </c>
      <c r="C33" s="478" t="s">
        <v>27</v>
      </c>
      <c r="D33" s="478"/>
      <c r="E33" s="478"/>
      <c r="F33" s="478"/>
      <c r="G33" s="478"/>
      <c r="H33" s="478"/>
      <c r="I33" s="478"/>
      <c r="J33" s="478"/>
      <c r="K33" s="478"/>
    </row>
    <row r="34" spans="2:11">
      <c r="C34" s="156"/>
      <c r="D34" s="156"/>
      <c r="E34" s="156"/>
      <c r="F34" s="156"/>
    </row>
    <row r="35" spans="2:11" s="12" customFormat="1">
      <c r="B35" s="158" t="s">
        <v>28</v>
      </c>
      <c r="C35" s="159" t="s">
        <v>29</v>
      </c>
      <c r="D35" s="478" t="s">
        <v>30</v>
      </c>
      <c r="E35" s="478"/>
      <c r="F35" s="478"/>
      <c r="G35" s="478"/>
      <c r="H35" s="478"/>
      <c r="I35" s="478"/>
      <c r="J35" s="478"/>
      <c r="K35" s="478"/>
    </row>
    <row r="36" spans="2:11" s="12" customFormat="1">
      <c r="B36" s="158"/>
      <c r="C36" s="159"/>
      <c r="D36" s="221"/>
      <c r="E36" s="221"/>
      <c r="F36" s="221"/>
      <c r="G36" s="221"/>
      <c r="H36" s="221"/>
      <c r="I36" s="221"/>
      <c r="J36" s="221"/>
      <c r="K36" s="221"/>
    </row>
    <row r="37" spans="2:11" s="12" customFormat="1" ht="63" customHeight="1">
      <c r="B37" s="158"/>
      <c r="C37" s="159" t="s">
        <v>31</v>
      </c>
      <c r="D37" s="478" t="s">
        <v>32</v>
      </c>
      <c r="E37" s="478"/>
      <c r="F37" s="478"/>
      <c r="G37" s="478"/>
      <c r="H37" s="478"/>
      <c r="I37" s="478"/>
      <c r="J37" s="478"/>
      <c r="K37" s="478"/>
    </row>
    <row r="38" spans="2:11" s="209" customFormat="1" ht="36" customHeight="1">
      <c r="B38" s="210"/>
      <c r="C38" s="211" t="s">
        <v>9</v>
      </c>
      <c r="D38" s="480" t="s">
        <v>33</v>
      </c>
      <c r="E38" s="480"/>
      <c r="F38" s="480"/>
      <c r="G38" s="480"/>
      <c r="H38" s="480"/>
      <c r="I38" s="480"/>
      <c r="J38" s="480"/>
      <c r="K38" s="480"/>
    </row>
    <row r="39" spans="2:11" s="209" customFormat="1" ht="33.75" customHeight="1">
      <c r="B39" s="210"/>
      <c r="C39" s="211" t="s">
        <v>9</v>
      </c>
      <c r="D39" s="480" t="s">
        <v>34</v>
      </c>
      <c r="E39" s="480"/>
      <c r="F39" s="480"/>
      <c r="G39" s="480"/>
      <c r="H39" s="480"/>
      <c r="I39" s="480"/>
      <c r="J39" s="480"/>
      <c r="K39" s="480"/>
    </row>
    <row r="40" spans="2:11" s="209" customFormat="1" ht="66.75" customHeight="1">
      <c r="B40" s="210"/>
      <c r="C40" s="211" t="s">
        <v>9</v>
      </c>
      <c r="D40" s="480" t="s">
        <v>35</v>
      </c>
      <c r="E40" s="480"/>
      <c r="F40" s="480"/>
      <c r="G40" s="480"/>
      <c r="H40" s="480"/>
      <c r="I40" s="480"/>
      <c r="J40" s="480"/>
      <c r="K40" s="480"/>
    </row>
    <row r="41" spans="2:11" ht="51" customHeight="1">
      <c r="C41" s="159" t="s">
        <v>36</v>
      </c>
      <c r="D41" s="478" t="s">
        <v>37</v>
      </c>
      <c r="E41" s="478"/>
      <c r="F41" s="478"/>
      <c r="G41" s="478"/>
      <c r="H41" s="478"/>
      <c r="I41" s="478"/>
      <c r="J41" s="478"/>
      <c r="K41" s="478"/>
    </row>
    <row r="42" spans="2:11" ht="51" customHeight="1">
      <c r="C42" s="159" t="s">
        <v>38</v>
      </c>
      <c r="D42" s="478" t="s">
        <v>39</v>
      </c>
      <c r="E42" s="478"/>
      <c r="F42" s="478"/>
      <c r="G42" s="478"/>
      <c r="H42" s="478"/>
      <c r="I42" s="478"/>
      <c r="J42" s="478"/>
      <c r="K42" s="478"/>
    </row>
    <row r="43" spans="2:11" ht="30" customHeight="1">
      <c r="C43" s="159" t="s">
        <v>40</v>
      </c>
      <c r="D43" s="478" t="s">
        <v>41</v>
      </c>
      <c r="E43" s="478"/>
      <c r="F43" s="478"/>
      <c r="G43" s="478"/>
      <c r="H43" s="478"/>
      <c r="I43" s="478"/>
      <c r="J43" s="478"/>
      <c r="K43" s="478"/>
    </row>
    <row r="44" spans="2:11" ht="14.25" customHeight="1">
      <c r="C44" s="159"/>
      <c r="D44" s="221"/>
      <c r="E44" s="221"/>
      <c r="F44" s="221"/>
      <c r="G44" s="221"/>
      <c r="H44" s="221"/>
      <c r="I44" s="221"/>
      <c r="J44" s="221"/>
      <c r="K44" s="221"/>
    </row>
    <row r="45" spans="2:11" ht="21.75" customHeight="1">
      <c r="C45" s="159" t="s">
        <v>42</v>
      </c>
      <c r="D45" s="478" t="s">
        <v>43</v>
      </c>
      <c r="E45" s="478"/>
      <c r="F45" s="478"/>
      <c r="G45" s="478"/>
      <c r="H45" s="478"/>
      <c r="I45" s="478"/>
      <c r="J45" s="478"/>
      <c r="K45" s="478"/>
    </row>
    <row r="46" spans="2:11">
      <c r="C46" s="159"/>
      <c r="D46" s="221"/>
      <c r="E46" s="221"/>
      <c r="F46" s="221"/>
      <c r="G46" s="221"/>
      <c r="H46" s="221"/>
      <c r="I46" s="221"/>
      <c r="J46" s="221"/>
      <c r="K46" s="221"/>
    </row>
    <row r="47" spans="2:11">
      <c r="C47" s="159" t="s">
        <v>44</v>
      </c>
      <c r="D47" s="478" t="s">
        <v>45</v>
      </c>
      <c r="E47" s="478"/>
      <c r="F47" s="478"/>
      <c r="G47" s="478"/>
      <c r="H47" s="478"/>
      <c r="I47" s="478"/>
      <c r="J47" s="478"/>
      <c r="K47" s="478"/>
    </row>
    <row r="48" spans="2:11">
      <c r="C48" s="159"/>
      <c r="D48" s="221"/>
      <c r="E48" s="221"/>
      <c r="F48" s="221"/>
      <c r="G48" s="221"/>
      <c r="H48" s="221"/>
      <c r="I48" s="221"/>
      <c r="J48" s="221"/>
      <c r="K48" s="221"/>
    </row>
    <row r="49" spans="3:11" ht="30" customHeight="1">
      <c r="C49" s="159" t="s">
        <v>46</v>
      </c>
      <c r="D49" s="478" t="s">
        <v>47</v>
      </c>
      <c r="E49" s="478"/>
      <c r="F49" s="478"/>
      <c r="G49" s="478"/>
      <c r="H49" s="478"/>
      <c r="I49" s="478"/>
      <c r="J49" s="478"/>
      <c r="K49" s="478"/>
    </row>
    <row r="50" spans="3:11">
      <c r="C50" s="159"/>
      <c r="D50" s="221"/>
      <c r="E50" s="221"/>
      <c r="F50" s="221"/>
      <c r="G50" s="221"/>
      <c r="H50" s="221"/>
      <c r="I50" s="221"/>
      <c r="J50" s="221"/>
      <c r="K50" s="221"/>
    </row>
    <row r="51" spans="3:11" ht="64.5" customHeight="1">
      <c r="C51" s="159" t="s">
        <v>48</v>
      </c>
      <c r="D51" s="478" t="s">
        <v>49</v>
      </c>
      <c r="E51" s="478"/>
      <c r="F51" s="478"/>
      <c r="G51" s="478"/>
      <c r="H51" s="478"/>
      <c r="I51" s="478"/>
      <c r="J51" s="478"/>
      <c r="K51" s="478"/>
    </row>
    <row r="52" spans="3:11">
      <c r="C52" s="159"/>
      <c r="D52" s="221"/>
      <c r="E52" s="221"/>
      <c r="F52" s="221"/>
      <c r="G52" s="221"/>
      <c r="H52" s="221"/>
      <c r="I52" s="221"/>
      <c r="J52" s="221"/>
      <c r="K52" s="221"/>
    </row>
    <row r="53" spans="3:11" ht="30" customHeight="1">
      <c r="C53" s="159" t="s">
        <v>50</v>
      </c>
      <c r="D53" s="478" t="s">
        <v>51</v>
      </c>
      <c r="E53" s="478"/>
      <c r="F53" s="478"/>
      <c r="G53" s="478"/>
      <c r="H53" s="478"/>
      <c r="I53" s="478"/>
      <c r="J53" s="478"/>
      <c r="K53" s="478"/>
    </row>
    <row r="54" spans="3:11">
      <c r="C54" s="159"/>
      <c r="D54" s="221"/>
      <c r="E54" s="221"/>
      <c r="F54" s="221"/>
      <c r="G54" s="221"/>
      <c r="H54" s="221"/>
      <c r="I54" s="221"/>
      <c r="J54" s="221"/>
      <c r="K54" s="221"/>
    </row>
    <row r="55" spans="3:11" ht="30.75" customHeight="1">
      <c r="C55" s="159" t="s">
        <v>52</v>
      </c>
      <c r="D55" s="478" t="s">
        <v>53</v>
      </c>
      <c r="E55" s="478"/>
      <c r="F55" s="478"/>
      <c r="G55" s="478"/>
      <c r="H55" s="478"/>
      <c r="I55" s="478"/>
      <c r="J55" s="478"/>
      <c r="K55" s="478"/>
    </row>
    <row r="56" spans="3:11">
      <c r="C56" s="159"/>
      <c r="D56" s="221"/>
      <c r="E56" s="221"/>
      <c r="F56" s="221"/>
      <c r="G56" s="221"/>
      <c r="H56" s="221"/>
      <c r="I56" s="221"/>
      <c r="J56" s="221"/>
      <c r="K56" s="221"/>
    </row>
    <row r="57" spans="3:11" ht="30.75" customHeight="1">
      <c r="C57" s="159" t="s">
        <v>54</v>
      </c>
      <c r="D57" s="478" t="s">
        <v>55</v>
      </c>
      <c r="E57" s="478"/>
      <c r="F57" s="478"/>
      <c r="G57" s="478"/>
      <c r="H57" s="478"/>
      <c r="I57" s="478"/>
      <c r="J57" s="478"/>
      <c r="K57" s="478"/>
    </row>
    <row r="58" spans="3:11">
      <c r="C58" s="159"/>
      <c r="D58" s="221"/>
      <c r="E58" s="221"/>
      <c r="F58" s="221"/>
      <c r="G58" s="221"/>
      <c r="H58" s="221"/>
      <c r="I58" s="221"/>
      <c r="J58" s="221"/>
      <c r="K58" s="221"/>
    </row>
    <row r="59" spans="3:11" ht="30.75" customHeight="1">
      <c r="C59" s="159" t="s">
        <v>56</v>
      </c>
      <c r="D59" s="478" t="s">
        <v>57</v>
      </c>
      <c r="E59" s="478"/>
      <c r="F59" s="478"/>
      <c r="G59" s="478"/>
      <c r="H59" s="478"/>
      <c r="I59" s="478"/>
      <c r="J59" s="478"/>
      <c r="K59" s="478"/>
    </row>
    <row r="60" spans="3:11">
      <c r="C60" s="159"/>
      <c r="D60" s="221"/>
      <c r="E60" s="221"/>
      <c r="F60" s="221"/>
      <c r="G60" s="221"/>
      <c r="H60" s="221"/>
      <c r="I60" s="221"/>
      <c r="J60" s="221"/>
      <c r="K60" s="221"/>
    </row>
    <row r="61" spans="3:11" ht="48.75" customHeight="1">
      <c r="C61" s="479" t="s">
        <v>58</v>
      </c>
      <c r="D61" s="479"/>
      <c r="E61" s="479"/>
      <c r="F61" s="479"/>
      <c r="G61" s="479"/>
      <c r="H61" s="479"/>
      <c r="I61" s="479"/>
      <c r="J61" s="479"/>
      <c r="K61" s="479"/>
    </row>
  </sheetData>
  <sheetProtection algorithmName="SHA-512" hashValue="7j0OTF88/07KA59QS4Wd3sy9Eh8Do0vzgesWYaZbr1EMN71dY0KfwqXEYk0Pf1eMpAqGa48mjdxf5DD63RE64g==" saltValue="cuRJkjbwTYul8/+kVsY4OA==" spinCount="100000" sheet="1" objects="1" scenarios="1" selectLockedCells="1"/>
  <mergeCells count="36">
    <mergeCell ref="B4:D4"/>
    <mergeCell ref="B1:I1"/>
    <mergeCell ref="B2:I2"/>
    <mergeCell ref="B24:K24"/>
    <mergeCell ref="C27:K27"/>
    <mergeCell ref="B11:K11"/>
    <mergeCell ref="B12:K12"/>
    <mergeCell ref="B13:K13"/>
    <mergeCell ref="C14:K14"/>
    <mergeCell ref="C15:K15"/>
    <mergeCell ref="C16:K16"/>
    <mergeCell ref="C17:K17"/>
    <mergeCell ref="C18:K18"/>
    <mergeCell ref="C19:K19"/>
    <mergeCell ref="C20:K20"/>
    <mergeCell ref="B22:K22"/>
    <mergeCell ref="D57:K57"/>
    <mergeCell ref="D59:K59"/>
    <mergeCell ref="C61:K61"/>
    <mergeCell ref="D37:K37"/>
    <mergeCell ref="D40:K40"/>
    <mergeCell ref="D38:K38"/>
    <mergeCell ref="D39:K39"/>
    <mergeCell ref="D43:K43"/>
    <mergeCell ref="D41:K41"/>
    <mergeCell ref="D42:K42"/>
    <mergeCell ref="D47:K47"/>
    <mergeCell ref="D51:K51"/>
    <mergeCell ref="D53:K53"/>
    <mergeCell ref="D49:K49"/>
    <mergeCell ref="D45:K45"/>
    <mergeCell ref="C33:K33"/>
    <mergeCell ref="D35:K35"/>
    <mergeCell ref="C31:K31"/>
    <mergeCell ref="C29:K29"/>
    <mergeCell ref="D55:K55"/>
  </mergeCells>
  <pageMargins left="0.39370078740157483" right="0.39370078740157483" top="0.39370078740157483" bottom="0.39370078740157483" header="0.31496062992125984" footer="0.31496062992125984"/>
  <pageSetup paperSize="9" scale="8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53"/>
  <sheetViews>
    <sheetView topLeftCell="A108" zoomScaleNormal="100" workbookViewId="0">
      <selection activeCell="F138" sqref="F138"/>
    </sheetView>
  </sheetViews>
  <sheetFormatPr defaultColWidth="8.88671875" defaultRowHeight="14.4"/>
  <cols>
    <col min="1" max="1" width="0.88671875" customWidth="1"/>
    <col min="2" max="2" width="10.88671875" customWidth="1"/>
    <col min="3" max="3" width="19.5546875" style="156" customWidth="1"/>
    <col min="4" max="4" width="32.5546875" style="156" customWidth="1"/>
    <col min="5" max="5" width="25.6640625" style="156" customWidth="1"/>
    <col min="6" max="6" width="17.5546875" style="156" customWidth="1"/>
    <col min="7" max="7" width="12.44140625" style="156" customWidth="1"/>
    <col min="8" max="8" width="11" style="156" customWidth="1"/>
    <col min="9" max="9" width="11.109375" style="156" customWidth="1"/>
    <col min="10" max="10" width="12.5546875" style="156" customWidth="1"/>
    <col min="11" max="11" width="24.44140625" style="224" bestFit="1" customWidth="1"/>
    <col min="12" max="12" width="13.44140625" customWidth="1"/>
    <col min="13" max="13" width="22.44140625" customWidth="1"/>
  </cols>
  <sheetData>
    <row r="1" spans="2:11">
      <c r="E1" s="493" t="s">
        <v>59</v>
      </c>
      <c r="F1" s="493"/>
      <c r="G1" s="490"/>
      <c r="H1" s="490"/>
      <c r="I1" s="490"/>
      <c r="J1" s="490"/>
    </row>
    <row r="2" spans="2:11" ht="23.25" customHeight="1">
      <c r="B2" s="517" t="s">
        <v>0</v>
      </c>
      <c r="C2" s="517"/>
      <c r="D2" s="517"/>
      <c r="E2" s="561" t="s">
        <v>60</v>
      </c>
      <c r="F2" s="562"/>
      <c r="G2" s="559" t="s">
        <v>61</v>
      </c>
      <c r="H2" s="559"/>
      <c r="I2" s="518"/>
      <c r="J2" s="518"/>
    </row>
    <row r="3" spans="2:11" ht="21" customHeight="1">
      <c r="B3" s="494" t="s">
        <v>1</v>
      </c>
      <c r="C3" s="494"/>
      <c r="D3" s="494"/>
      <c r="E3" s="563" t="s">
        <v>62</v>
      </c>
      <c r="F3" s="564"/>
      <c r="G3" s="491"/>
      <c r="H3" s="492"/>
      <c r="I3" s="560"/>
      <c r="J3" s="560"/>
    </row>
    <row r="4" spans="2:11" ht="29.25" customHeight="1">
      <c r="B4" s="519" t="str">
        <f>'Assessment Tool User Guide'!K3</f>
        <v>V9 - October 2022</v>
      </c>
      <c r="C4" s="519"/>
      <c r="D4" s="520"/>
      <c r="E4" s="565" t="s">
        <v>63</v>
      </c>
      <c r="F4" s="566"/>
      <c r="G4" s="559" t="s">
        <v>64</v>
      </c>
      <c r="H4" s="559"/>
      <c r="I4" s="518"/>
      <c r="J4" s="518"/>
    </row>
    <row r="5" spans="2:11" ht="3" customHeight="1">
      <c r="F5" s="225"/>
      <c r="G5" s="226"/>
      <c r="H5" s="226"/>
      <c r="I5" s="225"/>
      <c r="J5" s="225"/>
    </row>
    <row r="6" spans="2:11" ht="5.25" customHeight="1" thickBot="1">
      <c r="F6" s="225"/>
      <c r="G6" s="226"/>
      <c r="H6" s="226"/>
      <c r="I6" s="225"/>
      <c r="J6" s="225"/>
    </row>
    <row r="7" spans="2:11" s="229" customFormat="1" ht="23.1" customHeight="1">
      <c r="B7" s="227" t="s">
        <v>20</v>
      </c>
      <c r="C7" s="521" t="s">
        <v>65</v>
      </c>
      <c r="D7" s="521"/>
      <c r="E7" s="521"/>
      <c r="F7" s="521"/>
      <c r="G7" s="521"/>
      <c r="H7" s="521"/>
      <c r="I7" s="521"/>
      <c r="J7" s="522"/>
      <c r="K7" s="228"/>
    </row>
    <row r="8" spans="2:11" ht="12" customHeight="1">
      <c r="B8" s="523" t="s">
        <v>66</v>
      </c>
      <c r="C8" s="496"/>
      <c r="D8" s="320"/>
      <c r="E8" s="230" t="s">
        <v>67</v>
      </c>
      <c r="F8" s="536"/>
      <c r="G8" s="537"/>
      <c r="H8" s="537"/>
      <c r="I8" s="537"/>
      <c r="J8" s="538"/>
    </row>
    <row r="9" spans="2:11" ht="12" customHeight="1">
      <c r="B9" s="495" t="s">
        <v>68</v>
      </c>
      <c r="C9" s="496"/>
      <c r="D9" s="320"/>
      <c r="E9" s="230" t="s">
        <v>69</v>
      </c>
      <c r="F9" s="536"/>
      <c r="G9" s="537"/>
      <c r="H9" s="537"/>
      <c r="I9" s="537"/>
      <c r="J9" s="538"/>
    </row>
    <row r="10" spans="2:11" ht="12" customHeight="1">
      <c r="B10" s="495" t="s">
        <v>70</v>
      </c>
      <c r="C10" s="496"/>
      <c r="D10" s="320"/>
      <c r="E10" s="230" t="s">
        <v>71</v>
      </c>
      <c r="F10" s="514"/>
      <c r="G10" s="515"/>
      <c r="H10" s="515"/>
      <c r="I10" s="515"/>
      <c r="J10" s="516"/>
    </row>
    <row r="11" spans="2:11" ht="12" customHeight="1">
      <c r="B11" s="495" t="s">
        <v>72</v>
      </c>
      <c r="C11" s="496"/>
      <c r="D11" s="320"/>
      <c r="E11" s="230" t="s">
        <v>73</v>
      </c>
      <c r="F11" s="497"/>
      <c r="G11" s="498"/>
      <c r="H11" s="498"/>
      <c r="I11" s="498"/>
      <c r="J11" s="499"/>
    </row>
    <row r="12" spans="2:11" ht="12" customHeight="1">
      <c r="B12" s="495" t="s">
        <v>74</v>
      </c>
      <c r="C12" s="496"/>
      <c r="D12" s="320"/>
      <c r="E12" s="230" t="s">
        <v>75</v>
      </c>
      <c r="F12" s="514"/>
      <c r="G12" s="515"/>
      <c r="H12" s="515"/>
      <c r="I12" s="515"/>
      <c r="J12" s="516"/>
    </row>
    <row r="13" spans="2:11" ht="12" customHeight="1">
      <c r="B13" s="495" t="s">
        <v>76</v>
      </c>
      <c r="C13" s="496"/>
      <c r="D13" s="320"/>
      <c r="E13" s="230" t="s">
        <v>77</v>
      </c>
      <c r="F13" s="514"/>
      <c r="G13" s="515"/>
      <c r="H13" s="515"/>
      <c r="I13" s="515"/>
      <c r="J13" s="516"/>
    </row>
    <row r="14" spans="2:11" ht="12" customHeight="1">
      <c r="B14" s="527" t="s">
        <v>78</v>
      </c>
      <c r="C14" s="528"/>
      <c r="D14" s="320"/>
      <c r="E14" s="230" t="s">
        <v>79</v>
      </c>
      <c r="F14" s="514"/>
      <c r="G14" s="515"/>
      <c r="H14" s="515"/>
      <c r="I14" s="515"/>
      <c r="J14" s="516"/>
    </row>
    <row r="15" spans="2:11" ht="12" customHeight="1">
      <c r="B15" s="527" t="s">
        <v>80</v>
      </c>
      <c r="C15" s="528"/>
      <c r="D15" s="320"/>
      <c r="E15" s="230" t="s">
        <v>81</v>
      </c>
      <c r="F15" s="514"/>
      <c r="G15" s="515"/>
      <c r="H15" s="515"/>
      <c r="I15" s="515"/>
      <c r="J15" s="516"/>
    </row>
    <row r="16" spans="2:11" ht="12" customHeight="1" thickBot="1">
      <c r="B16" s="529" t="s">
        <v>82</v>
      </c>
      <c r="C16" s="530"/>
      <c r="D16" s="321"/>
      <c r="E16" s="231" t="s">
        <v>83</v>
      </c>
      <c r="F16" s="531"/>
      <c r="G16" s="532"/>
      <c r="H16" s="532"/>
      <c r="I16" s="532"/>
      <c r="J16" s="533"/>
    </row>
    <row r="17" spans="1:16" ht="4.5" customHeight="1" thickBot="1">
      <c r="B17" s="232"/>
      <c r="C17" s="233"/>
      <c r="D17" s="234"/>
      <c r="E17" s="234"/>
      <c r="F17" s="235"/>
      <c r="G17" s="236"/>
      <c r="H17" s="236"/>
      <c r="I17" s="236"/>
      <c r="J17" s="237"/>
    </row>
    <row r="18" spans="1:16" ht="25.5" customHeight="1">
      <c r="B18" s="238" t="s">
        <v>84</v>
      </c>
      <c r="C18" s="534" t="s">
        <v>85</v>
      </c>
      <c r="D18" s="534"/>
      <c r="E18" s="534"/>
      <c r="F18" s="534"/>
      <c r="G18" s="534"/>
      <c r="H18" s="534"/>
      <c r="I18" s="535"/>
      <c r="J18" s="239" t="s">
        <v>86</v>
      </c>
    </row>
    <row r="19" spans="1:16" ht="14.25" customHeight="1">
      <c r="B19" s="240"/>
      <c r="C19" s="241"/>
      <c r="D19" s="241"/>
      <c r="E19" s="241"/>
      <c r="F19" s="242" t="s">
        <v>87</v>
      </c>
      <c r="G19" s="242" t="s">
        <v>88</v>
      </c>
      <c r="H19" s="242" t="s">
        <v>89</v>
      </c>
      <c r="I19" s="243" t="s">
        <v>90</v>
      </c>
      <c r="J19" s="244"/>
    </row>
    <row r="20" spans="1:16" ht="12" customHeight="1">
      <c r="A20" s="245"/>
      <c r="B20" s="246" t="s">
        <v>91</v>
      </c>
      <c r="C20" s="524" t="s">
        <v>92</v>
      </c>
      <c r="D20" s="525"/>
      <c r="E20" s="526"/>
      <c r="F20" s="439">
        <f>Workforce!G60</f>
        <v>0</v>
      </c>
      <c r="G20" s="439">
        <f>Workforce!J60</f>
        <v>0</v>
      </c>
      <c r="H20" s="439">
        <f>Workforce!M60</f>
        <v>0</v>
      </c>
      <c r="I20" s="440">
        <f>Workforce!P60</f>
        <v>0</v>
      </c>
      <c r="J20" s="247">
        <f>(IF(Workforce!J62="0.00%",0,IF(Workforce!J$62&lt;=0.009,"0",IF(Workforce!J$62&gt;=0.3,"5",IF(AND(Workforce!J$62&gt;0.01,Workforce!J$62&lt;=0.1),"2",IF(AND(Workforce!J$62&gt;0.01,Workforce!J$62&lt;=0.2),"3",IF(AND(Workforce!J$62&gt;0.02,Workforce!J$62&lt;=0.3),"4",)))))))</f>
        <v>0</v>
      </c>
      <c r="K20" s="248" t="s">
        <v>93</v>
      </c>
    </row>
    <row r="21" spans="1:16" ht="12" customHeight="1">
      <c r="A21" s="245"/>
      <c r="B21" s="246" t="s">
        <v>94</v>
      </c>
      <c r="C21" s="524" t="s">
        <v>95</v>
      </c>
      <c r="D21" s="525"/>
      <c r="E21" s="525"/>
      <c r="F21" s="526"/>
      <c r="G21" s="439">
        <f>Workforce!J61</f>
        <v>0</v>
      </c>
      <c r="H21" s="439">
        <f>Workforce!M61</f>
        <v>0</v>
      </c>
      <c r="I21" s="440">
        <f>Workforce!P61</f>
        <v>0</v>
      </c>
      <c r="J21" s="247">
        <f>(IF(Workforce!M62="0.00%",0,IF(Workforce!M$62&lt;=0.009,"0",IF(Workforce!M$62&gt;=0.3,"5",IF(AND(Workforce!M$62&gt;0.01,Workforce!M$62&lt;=0.1),"2",IF(AND(Workforce!M$62&gt;0.01,Workforce!M$62&lt;=0.2),"3",IF(AND(Workforce!M$62&gt;0.02,Workforce!M$62&lt;=0.3),"4",)))))))</f>
        <v>0</v>
      </c>
      <c r="K21" s="248" t="s">
        <v>96</v>
      </c>
    </row>
    <row r="22" spans="1:16" ht="12" customHeight="1">
      <c r="A22" s="245"/>
      <c r="B22" s="246" t="s">
        <v>97</v>
      </c>
      <c r="C22" s="524" t="s">
        <v>98</v>
      </c>
      <c r="D22" s="525"/>
      <c r="E22" s="525"/>
      <c r="F22" s="526"/>
      <c r="G22" s="249" t="str">
        <f>Workforce!J62</f>
        <v>0.00%</v>
      </c>
      <c r="H22" s="249" t="str">
        <f>Workforce!M62</f>
        <v>0.00%</v>
      </c>
      <c r="I22" s="250" t="str">
        <f>Workforce!P62</f>
        <v>0.00%</v>
      </c>
      <c r="J22" s="247">
        <f>(IF(Workforce!P62="0.00%",0,IF(Workforce!P$62&lt;=0.009,"0",IF(Workforce!P$62&gt;=0.3,"5",IF(AND(Workforce!P$62&gt;0.01,Workforce!P$62&lt;=0.1),"2",IF(AND(Workforce!P$62&gt;0.01,Workforce!P$62&lt;=0.2),"3",IF(AND(Workforce!P$62&gt;0.02,Workforce!P$62&lt;=0.3),"4",)))))))</f>
        <v>0</v>
      </c>
      <c r="K22" s="248" t="s">
        <v>99</v>
      </c>
    </row>
    <row r="23" spans="1:16" ht="13.5" customHeight="1">
      <c r="A23" s="245"/>
      <c r="B23" s="246" t="s">
        <v>100</v>
      </c>
      <c r="C23" s="524" t="s">
        <v>101</v>
      </c>
      <c r="D23" s="525"/>
      <c r="E23" s="526"/>
      <c r="F23" s="251">
        <f>IFERROR(F9/(F20/8),0)</f>
        <v>0</v>
      </c>
      <c r="G23" s="354"/>
      <c r="H23" s="355"/>
      <c r="I23" s="356"/>
      <c r="J23" s="244" t="str">
        <f>IFERROR(IF(F23&lt;=1800,"0",IF(F23&gt;=2501,"5",IF(AND(F23&gt;1800,F23&lt;=2000),"2",IF(AND(F23&gt;2000,F23&lt;=2300),"3",IF(AND(F23&gt;2300,F23&lt;=2500),"4","0"))))),0)</f>
        <v>0</v>
      </c>
    </row>
    <row r="24" spans="1:16" ht="13.5" customHeight="1">
      <c r="A24" s="245"/>
      <c r="B24" s="246" t="s">
        <v>102</v>
      </c>
      <c r="C24" s="524" t="s">
        <v>672</v>
      </c>
      <c r="D24" s="525"/>
      <c r="E24" s="526"/>
      <c r="F24" s="322"/>
      <c r="G24" s="322"/>
      <c r="H24" s="322"/>
      <c r="I24" s="433"/>
      <c r="J24" s="252" t="s">
        <v>103</v>
      </c>
    </row>
    <row r="25" spans="1:16" s="253" customFormat="1" ht="21.6" thickBot="1">
      <c r="B25" s="254" t="s">
        <v>104</v>
      </c>
      <c r="C25" s="573"/>
      <c r="D25" s="573"/>
      <c r="E25" s="573"/>
      <c r="F25" s="573"/>
      <c r="G25" s="573"/>
      <c r="H25" s="573"/>
      <c r="I25" s="575"/>
      <c r="J25" s="255">
        <f>J22+J21+J20+J23</f>
        <v>0</v>
      </c>
      <c r="K25" s="228"/>
      <c r="M25" s="229"/>
    </row>
    <row r="26" spans="1:16" ht="3.9" customHeight="1" thickBot="1">
      <c r="B26" s="256"/>
      <c r="C26" s="257"/>
      <c r="D26" s="258"/>
      <c r="E26" s="259"/>
      <c r="F26" s="257"/>
      <c r="G26" s="260"/>
      <c r="H26" s="260"/>
      <c r="I26" s="258"/>
      <c r="J26" s="261"/>
      <c r="M26" s="262"/>
    </row>
    <row r="27" spans="1:16" s="229" customFormat="1" ht="27.75" customHeight="1">
      <c r="B27" s="263" t="s">
        <v>105</v>
      </c>
      <c r="C27" s="505" t="s">
        <v>106</v>
      </c>
      <c r="D27" s="505"/>
      <c r="E27" s="505"/>
      <c r="F27" s="505"/>
      <c r="G27" s="505"/>
      <c r="H27" s="505"/>
      <c r="I27" s="505"/>
      <c r="J27" s="239" t="s">
        <v>107</v>
      </c>
      <c r="K27" s="228"/>
      <c r="M27" s="262"/>
      <c r="N27" s="262"/>
      <c r="O27" s="262"/>
      <c r="P27" s="262"/>
    </row>
    <row r="28" spans="1:16" s="262" customFormat="1" ht="24.75" customHeight="1">
      <c r="B28" s="264" t="s">
        <v>108</v>
      </c>
      <c r="C28" s="265" t="s">
        <v>109</v>
      </c>
      <c r="D28" s="266" t="s">
        <v>110</v>
      </c>
      <c r="E28" s="267" t="s">
        <v>111</v>
      </c>
      <c r="F28" s="242" t="s">
        <v>87</v>
      </c>
      <c r="G28" s="242" t="s">
        <v>88</v>
      </c>
      <c r="H28" s="242" t="s">
        <v>89</v>
      </c>
      <c r="I28" s="243" t="s">
        <v>90</v>
      </c>
      <c r="J28" s="268"/>
      <c r="K28" s="224"/>
    </row>
    <row r="29" spans="1:16" s="262" customFormat="1" ht="12" customHeight="1">
      <c r="A29" s="245"/>
      <c r="B29" s="269" t="s">
        <v>112</v>
      </c>
      <c r="C29" s="323"/>
      <c r="D29" s="555" t="s">
        <v>113</v>
      </c>
      <c r="E29" s="556"/>
      <c r="F29" s="439">
        <f>Workforce!G67</f>
        <v>0</v>
      </c>
      <c r="G29" s="439">
        <f>Workforce!J67</f>
        <v>0</v>
      </c>
      <c r="H29" s="439">
        <f>Workforce!M67</f>
        <v>0</v>
      </c>
      <c r="I29" s="440">
        <f>Workforce!P67</f>
        <v>0</v>
      </c>
      <c r="J29" s="247">
        <f>(IF(Workforce!J119="0.00%",0,IF(Workforce!J$119&lt;=0.009,"0",IF(Workforce!J$119&gt;=0.3,"5",IF(AND(Workforce!J$119&gt;0.01,Workforce!J$119&lt;=0.1),"2",IF(AND(Workforce!J$119&gt;0.01,Workforce!J$119&lt;=0.2),"3",IF(AND(Workforce!J$119&gt;0.02,Workforce!J$119&lt;=0.3),"4",)))))))</f>
        <v>0</v>
      </c>
      <c r="K29" s="248" t="s">
        <v>114</v>
      </c>
    </row>
    <row r="30" spans="1:16" s="262" customFormat="1" ht="12" customHeight="1">
      <c r="A30" s="245"/>
      <c r="B30" s="269" t="s">
        <v>115</v>
      </c>
      <c r="C30" s="323"/>
      <c r="D30" s="555" t="s">
        <v>116</v>
      </c>
      <c r="E30" s="556"/>
      <c r="F30" s="439">
        <f>Workforce!G86</f>
        <v>0</v>
      </c>
      <c r="G30" s="439">
        <f>Workforce!J86</f>
        <v>0</v>
      </c>
      <c r="H30" s="439">
        <f>Workforce!M86</f>
        <v>0</v>
      </c>
      <c r="I30" s="440">
        <f>Workforce!P86</f>
        <v>0</v>
      </c>
      <c r="J30" s="247">
        <f>(IF(Workforce!M119="0.00%",0,IF(Workforce!M$119&lt;=0.009,"0",IF(Workforce!M$119&gt;=0.3,"5",IF(AND(Workforce!M$119&gt;0.01,Workforce!M$119&lt;=0.1),"2",IF(AND(Workforce!M$119&gt;0.01,Workforce!M$119&lt;=0.2),"3",IF(AND(Workforce!M$119&gt;0.02,Workforce!M$119&lt;=0.3),"4",)))))))</f>
        <v>0</v>
      </c>
      <c r="K30" s="248" t="s">
        <v>117</v>
      </c>
    </row>
    <row r="31" spans="1:16" s="262" customFormat="1" ht="12" customHeight="1">
      <c r="A31" s="245"/>
      <c r="B31" s="269" t="s">
        <v>118</v>
      </c>
      <c r="C31" s="323"/>
      <c r="D31" s="555" t="s">
        <v>119</v>
      </c>
      <c r="E31" s="556"/>
      <c r="F31" s="439">
        <f>Workforce!G102</f>
        <v>0</v>
      </c>
      <c r="G31" s="439">
        <f>Workforce!J102</f>
        <v>0</v>
      </c>
      <c r="H31" s="439">
        <f>Workforce!M102</f>
        <v>0</v>
      </c>
      <c r="I31" s="440">
        <f>Workforce!P102</f>
        <v>0</v>
      </c>
      <c r="J31" s="247">
        <f>(IF(Workforce!P119="0.00%",0,IF(Workforce!P$119&lt;=0.009,"0",IF(Workforce!P$119&gt;=0.3,"5",IF(AND(Workforce!P$119&gt;0.01,Workforce!P$119&lt;=0.1),"2",IF(AND(Workforce!P$119&gt;0.01,Workforce!P$119&lt;=0.2),"3",IF(AND(Workforce!P$119&gt;0.02,Workforce!P$119&lt;=0.3),"4",)))))))</f>
        <v>0</v>
      </c>
      <c r="K31" s="248" t="s">
        <v>120</v>
      </c>
    </row>
    <row r="32" spans="1:16" s="262" customFormat="1" ht="12" customHeight="1">
      <c r="A32" s="245"/>
      <c r="B32" s="269" t="s">
        <v>121</v>
      </c>
      <c r="C32" s="323"/>
      <c r="D32" s="555" t="s">
        <v>122</v>
      </c>
      <c r="E32" s="556"/>
      <c r="F32" s="439">
        <f>Workforce!G113</f>
        <v>0</v>
      </c>
      <c r="G32" s="439">
        <f>Workforce!J113</f>
        <v>0</v>
      </c>
      <c r="H32" s="439">
        <f>Workforce!M113</f>
        <v>0</v>
      </c>
      <c r="I32" s="440">
        <f>Workforce!P113</f>
        <v>0</v>
      </c>
      <c r="J32" s="252" t="s">
        <v>103</v>
      </c>
      <c r="K32" s="224"/>
    </row>
    <row r="33" spans="2:11" s="262" customFormat="1" ht="12" customHeight="1">
      <c r="B33" s="270"/>
      <c r="C33" s="271"/>
      <c r="D33" s="272" t="s">
        <v>123</v>
      </c>
      <c r="E33" s="273"/>
      <c r="F33" s="441">
        <f>SUM(F29:F32)</f>
        <v>0</v>
      </c>
      <c r="G33" s="441">
        <f>SUM(G29:G32)</f>
        <v>0</v>
      </c>
      <c r="H33" s="441">
        <f>SUM(H29:H32)</f>
        <v>0</v>
      </c>
      <c r="I33" s="441">
        <f>SUM(I29:I32)</f>
        <v>0</v>
      </c>
      <c r="J33" s="274">
        <f>J29+J30+J31</f>
        <v>0</v>
      </c>
      <c r="K33" s="224"/>
    </row>
    <row r="34" spans="2:11" s="262" customFormat="1" ht="24" customHeight="1">
      <c r="B34" s="264" t="s">
        <v>124</v>
      </c>
      <c r="C34" s="275" t="s">
        <v>109</v>
      </c>
      <c r="D34" s="379" t="s">
        <v>125</v>
      </c>
      <c r="E34" s="267" t="s">
        <v>111</v>
      </c>
      <c r="F34" s="276" t="s">
        <v>87</v>
      </c>
      <c r="G34" s="242" t="s">
        <v>88</v>
      </c>
      <c r="H34" s="242" t="s">
        <v>89</v>
      </c>
      <c r="I34" s="243" t="s">
        <v>90</v>
      </c>
      <c r="J34" s="268"/>
      <c r="K34" s="224"/>
    </row>
    <row r="35" spans="2:11" s="262" customFormat="1" ht="12" customHeight="1">
      <c r="B35" s="269" t="s">
        <v>126</v>
      </c>
      <c r="C35" s="323"/>
      <c r="D35" s="363" t="s">
        <v>127</v>
      </c>
      <c r="E35" s="368"/>
      <c r="F35" s="442">
        <f>Workforce!G124</f>
        <v>0</v>
      </c>
      <c r="G35" s="439">
        <f>Workforce!J124</f>
        <v>0</v>
      </c>
      <c r="H35" s="439">
        <f>Workforce!M124</f>
        <v>0</v>
      </c>
      <c r="I35" s="440">
        <f>Workforce!P124</f>
        <v>0</v>
      </c>
      <c r="J35" s="247">
        <f>(IF(Workforce!J224="0.00%",0,IF(Workforce!J$224&lt;=0.009,"0",IF(Workforce!J$224&gt;=0.3,"5",IF(AND(Workforce!J$224&gt;0.01,Workforce!J$224&lt;=0.1),"2",IF(AND(Workforce!J$224&gt;0.01,Workforce!J$224&lt;=0.2),"3",IF(AND(Workforce!J$224&gt;0.02,Workforce!J$224&lt;=0.3),"4",)))))))</f>
        <v>0</v>
      </c>
      <c r="K35" s="248" t="s">
        <v>128</v>
      </c>
    </row>
    <row r="36" spans="2:11" s="262" customFormat="1" ht="12" customHeight="1">
      <c r="B36" s="269" t="s">
        <v>129</v>
      </c>
      <c r="C36" s="323"/>
      <c r="D36" s="364" t="s">
        <v>130</v>
      </c>
      <c r="E36" s="369"/>
      <c r="F36" s="442">
        <f>Workforce!G131</f>
        <v>0</v>
      </c>
      <c r="G36" s="439">
        <f>Workforce!J131</f>
        <v>0</v>
      </c>
      <c r="H36" s="439">
        <f>Workforce!M131</f>
        <v>0</v>
      </c>
      <c r="I36" s="440">
        <f>Workforce!P131</f>
        <v>0</v>
      </c>
      <c r="J36" s="247">
        <f>(IF(Workforce!M224="0.00%",0,IF(Workforce!M$224&lt;=0.009,"0",IF(Workforce!M$224&gt;=0.3,"5",IF(AND(Workforce!M$224&gt;0.01,Workforce!M$224&lt;=0.1),"2",IF(AND(Workforce!M$224&gt;0.01,Workforce!M$224&lt;=0.2),"3",IF(AND(Workforce!M$224&gt;0.02,Workforce!M$224&lt;=0.3),"4",)))))))</f>
        <v>0</v>
      </c>
      <c r="K36" s="248" t="s">
        <v>131</v>
      </c>
    </row>
    <row r="37" spans="2:11" s="262" customFormat="1" ht="12" customHeight="1">
      <c r="B37" s="269" t="s">
        <v>132</v>
      </c>
      <c r="C37" s="323"/>
      <c r="D37" s="365" t="s">
        <v>133</v>
      </c>
      <c r="E37" s="370"/>
      <c r="F37" s="442">
        <f>Workforce!G138</f>
        <v>0</v>
      </c>
      <c r="G37" s="439">
        <f>Workforce!J138</f>
        <v>0</v>
      </c>
      <c r="H37" s="439">
        <f>Workforce!M138</f>
        <v>0</v>
      </c>
      <c r="I37" s="440">
        <f>Workforce!P138</f>
        <v>0</v>
      </c>
      <c r="J37" s="247">
        <f>(IF(Workforce!P224="0.00%",0,IF(Workforce!P$224&lt;=0.009,"0",IF(Workforce!P$224&gt;=0.3,"5",IF(AND(Workforce!P$224&gt;0.01,Workforce!P$224&lt;=0.1),"2",IF(AND(Workforce!P$224&gt;0.01,Workforce!P$224&lt;=0.2),"3",IF(AND(Workforce!P$224&gt;0.02,Workforce!P$224&lt;=0.3),"4",)))))))</f>
        <v>0</v>
      </c>
      <c r="K37" s="248" t="s">
        <v>134</v>
      </c>
    </row>
    <row r="38" spans="2:11" s="262" customFormat="1" ht="12" customHeight="1">
      <c r="B38" s="269" t="s">
        <v>135</v>
      </c>
      <c r="C38" s="323"/>
      <c r="D38" s="366" t="s">
        <v>136</v>
      </c>
      <c r="E38" s="371"/>
      <c r="F38" s="442">
        <f>Workforce!G145</f>
        <v>0</v>
      </c>
      <c r="G38" s="439">
        <f>Workforce!J145</f>
        <v>0</v>
      </c>
      <c r="H38" s="439">
        <f>Workforce!M145</f>
        <v>0</v>
      </c>
      <c r="I38" s="440">
        <f>Workforce!P145</f>
        <v>0</v>
      </c>
      <c r="J38" s="252" t="s">
        <v>103</v>
      </c>
      <c r="K38" s="372"/>
    </row>
    <row r="39" spans="2:11" s="262" customFormat="1" ht="12" customHeight="1">
      <c r="B39" s="269" t="s">
        <v>137</v>
      </c>
      <c r="C39" s="323"/>
      <c r="D39" s="366" t="s">
        <v>138</v>
      </c>
      <c r="E39" s="371"/>
      <c r="F39" s="442">
        <f>Workforce!G152</f>
        <v>0</v>
      </c>
      <c r="G39" s="439">
        <f>Workforce!J152</f>
        <v>0</v>
      </c>
      <c r="H39" s="439">
        <f>Workforce!M152</f>
        <v>0</v>
      </c>
      <c r="I39" s="440">
        <f>Workforce!P152</f>
        <v>0</v>
      </c>
      <c r="J39" s="252" t="s">
        <v>103</v>
      </c>
      <c r="K39" s="372"/>
    </row>
    <row r="40" spans="2:11" s="262" customFormat="1" ht="12" customHeight="1">
      <c r="B40" s="269" t="s">
        <v>139</v>
      </c>
      <c r="C40" s="323"/>
      <c r="D40" s="366" t="s">
        <v>140</v>
      </c>
      <c r="E40" s="371"/>
      <c r="F40" s="442">
        <f>Workforce!G159</f>
        <v>0</v>
      </c>
      <c r="G40" s="439">
        <f>Workforce!J159</f>
        <v>0</v>
      </c>
      <c r="H40" s="439">
        <f>Workforce!M159</f>
        <v>0</v>
      </c>
      <c r="I40" s="440">
        <f>Workforce!P159</f>
        <v>0</v>
      </c>
      <c r="J40" s="252" t="s">
        <v>103</v>
      </c>
      <c r="K40" s="372"/>
    </row>
    <row r="41" spans="2:11" s="262" customFormat="1" ht="12" customHeight="1">
      <c r="B41" s="269" t="s">
        <v>141</v>
      </c>
      <c r="C41" s="323"/>
      <c r="D41" s="364" t="s">
        <v>142</v>
      </c>
      <c r="E41" s="369"/>
      <c r="F41" s="442">
        <f>Workforce!G166</f>
        <v>0</v>
      </c>
      <c r="G41" s="439">
        <f>Workforce!J166</f>
        <v>0</v>
      </c>
      <c r="H41" s="439">
        <f>Workforce!M166</f>
        <v>0</v>
      </c>
      <c r="I41" s="440">
        <f>Workforce!P166</f>
        <v>0</v>
      </c>
      <c r="J41" s="252" t="s">
        <v>103</v>
      </c>
      <c r="K41" s="372"/>
    </row>
    <row r="42" spans="2:11" s="262" customFormat="1" ht="12" customHeight="1">
      <c r="B42" s="269" t="s">
        <v>143</v>
      </c>
      <c r="C42" s="323"/>
      <c r="D42" s="364" t="s">
        <v>144</v>
      </c>
      <c r="E42" s="369"/>
      <c r="F42" s="442">
        <f>Workforce!G173</f>
        <v>0</v>
      </c>
      <c r="G42" s="439">
        <f>Workforce!J173</f>
        <v>0</v>
      </c>
      <c r="H42" s="439">
        <f>Workforce!M173</f>
        <v>0</v>
      </c>
      <c r="I42" s="440">
        <f>Workforce!P173</f>
        <v>0</v>
      </c>
      <c r="J42" s="252" t="s">
        <v>103</v>
      </c>
      <c r="K42" s="372"/>
    </row>
    <row r="43" spans="2:11" s="262" customFormat="1" ht="12" customHeight="1">
      <c r="B43" s="269" t="s">
        <v>145</v>
      </c>
      <c r="C43" s="323"/>
      <c r="D43" s="365" t="s">
        <v>146</v>
      </c>
      <c r="E43" s="370"/>
      <c r="F43" s="442">
        <f>Workforce!G180</f>
        <v>0</v>
      </c>
      <c r="G43" s="439">
        <f>Workforce!J180</f>
        <v>0</v>
      </c>
      <c r="H43" s="439">
        <f>Workforce!M180</f>
        <v>0</v>
      </c>
      <c r="I43" s="440">
        <f>Workforce!P180</f>
        <v>0</v>
      </c>
      <c r="J43" s="252" t="s">
        <v>103</v>
      </c>
      <c r="K43" s="372"/>
    </row>
    <row r="44" spans="2:11" s="262" customFormat="1" ht="12" customHeight="1">
      <c r="B44" s="269" t="s">
        <v>657</v>
      </c>
      <c r="C44" s="323"/>
      <c r="D44" s="365" t="s">
        <v>655</v>
      </c>
      <c r="E44" s="370"/>
      <c r="F44" s="442">
        <f>Workforce!G187</f>
        <v>0</v>
      </c>
      <c r="G44" s="439">
        <f>Workforce!J187</f>
        <v>0</v>
      </c>
      <c r="H44" s="439">
        <f>Workforce!M187</f>
        <v>0</v>
      </c>
      <c r="I44" s="440">
        <f>Workforce!P187</f>
        <v>0</v>
      </c>
      <c r="J44" s="252" t="s">
        <v>103</v>
      </c>
      <c r="K44" s="372"/>
    </row>
    <row r="45" spans="2:11" s="262" customFormat="1" ht="12" customHeight="1">
      <c r="B45" s="269" t="s">
        <v>147</v>
      </c>
      <c r="C45" s="323"/>
      <c r="D45" s="367" t="s">
        <v>148</v>
      </c>
      <c r="E45" s="4"/>
      <c r="F45" s="442">
        <f>Workforce!G194</f>
        <v>0</v>
      </c>
      <c r="G45" s="439">
        <f>Workforce!J194</f>
        <v>0</v>
      </c>
      <c r="H45" s="439">
        <f>Workforce!M194</f>
        <v>0</v>
      </c>
      <c r="I45" s="440">
        <f>Workforce!P194</f>
        <v>0</v>
      </c>
      <c r="J45" s="252" t="s">
        <v>103</v>
      </c>
      <c r="K45" s="372"/>
    </row>
    <row r="46" spans="2:11" s="262" customFormat="1" ht="12" customHeight="1">
      <c r="B46" s="269" t="s">
        <v>149</v>
      </c>
      <c r="C46" s="323"/>
      <c r="D46" s="367" t="s">
        <v>150</v>
      </c>
      <c r="E46" s="4"/>
      <c r="F46" s="442">
        <f>Workforce!G201</f>
        <v>0</v>
      </c>
      <c r="G46" s="439">
        <f>Workforce!J201</f>
        <v>0</v>
      </c>
      <c r="H46" s="439">
        <f>Workforce!M201</f>
        <v>0</v>
      </c>
      <c r="I46" s="440">
        <f>Workforce!P201</f>
        <v>0</v>
      </c>
      <c r="J46" s="252" t="s">
        <v>103</v>
      </c>
      <c r="K46" s="372"/>
    </row>
    <row r="47" spans="2:11" s="262" customFormat="1" ht="12" customHeight="1">
      <c r="B47" s="269" t="s">
        <v>151</v>
      </c>
      <c r="C47" s="323"/>
      <c r="D47" s="367" t="s">
        <v>152</v>
      </c>
      <c r="E47" s="4"/>
      <c r="F47" s="442">
        <f>Workforce!G208</f>
        <v>0</v>
      </c>
      <c r="G47" s="442">
        <f>Workforce!H208</f>
        <v>0</v>
      </c>
      <c r="H47" s="442">
        <f>Workforce!I208</f>
        <v>0</v>
      </c>
      <c r="I47" s="442">
        <f>Workforce!J208</f>
        <v>0</v>
      </c>
      <c r="J47" s="252" t="s">
        <v>103</v>
      </c>
      <c r="K47" s="224"/>
    </row>
    <row r="48" spans="2:11" s="262" customFormat="1" ht="12" customHeight="1">
      <c r="B48" s="269" t="s">
        <v>663</v>
      </c>
      <c r="C48" s="323"/>
      <c r="D48" s="367" t="s">
        <v>654</v>
      </c>
      <c r="E48" s="6"/>
      <c r="F48" s="442">
        <f>Workforce!G215</f>
        <v>0</v>
      </c>
      <c r="G48" s="442">
        <f>Workforce!H215</f>
        <v>0</v>
      </c>
      <c r="H48" s="442">
        <f>Workforce!I215</f>
        <v>0</v>
      </c>
      <c r="I48" s="442">
        <f>Workforce!J215</f>
        <v>0</v>
      </c>
      <c r="J48" s="252" t="s">
        <v>103</v>
      </c>
      <c r="K48" s="224"/>
    </row>
    <row r="49" spans="2:11" s="262" customFormat="1" ht="12" customHeight="1">
      <c r="B49" s="270"/>
      <c r="C49" s="277"/>
      <c r="D49" s="547" t="s">
        <v>123</v>
      </c>
      <c r="E49" s="548"/>
      <c r="F49" s="441">
        <f>SUM(F35:F47)</f>
        <v>0</v>
      </c>
      <c r="G49" s="441">
        <f>SUM(G35:G47)</f>
        <v>0</v>
      </c>
      <c r="H49" s="441">
        <f>SUM(H35:H47)</f>
        <v>0</v>
      </c>
      <c r="I49" s="441">
        <f>SUM(I35:I47)</f>
        <v>0</v>
      </c>
      <c r="J49" s="399">
        <f>J35+J36+J37</f>
        <v>0</v>
      </c>
      <c r="K49" s="224"/>
    </row>
    <row r="50" spans="2:11" s="262" customFormat="1" ht="24" customHeight="1">
      <c r="B50" s="264" t="s">
        <v>153</v>
      </c>
      <c r="C50" s="275" t="s">
        <v>109</v>
      </c>
      <c r="D50" s="266" t="s">
        <v>154</v>
      </c>
      <c r="E50" s="267" t="s">
        <v>155</v>
      </c>
      <c r="F50" s="276" t="s">
        <v>87</v>
      </c>
      <c r="G50" s="242" t="s">
        <v>88</v>
      </c>
      <c r="H50" s="242" t="s">
        <v>89</v>
      </c>
      <c r="I50" s="243" t="s">
        <v>90</v>
      </c>
      <c r="J50" s="268"/>
      <c r="K50" s="224"/>
    </row>
    <row r="51" spans="2:11" s="262" customFormat="1" ht="12" customHeight="1">
      <c r="B51" s="269" t="s">
        <v>156</v>
      </c>
      <c r="C51" s="323"/>
      <c r="D51" s="553" t="s">
        <v>157</v>
      </c>
      <c r="E51" s="554"/>
      <c r="F51" s="439">
        <f>Workforce!G229</f>
        <v>0</v>
      </c>
      <c r="G51" s="439">
        <f>Workforce!J229</f>
        <v>0</v>
      </c>
      <c r="H51" s="439">
        <f>Workforce!M229</f>
        <v>0</v>
      </c>
      <c r="I51" s="440">
        <f>Workforce!P229</f>
        <v>0</v>
      </c>
      <c r="J51" s="247">
        <f>(IF(Workforce!J359="0.00%",0,IF(Workforce!J$359&lt;=0.009,"0",IF(Workforce!J$359&gt;=0.3,"5",IF(AND(Workforce!J$359&gt;0.01,Workforce!J$359&lt;=0.1),"2",IF(AND(Workforce!J$359&gt;0.01,Workforce!J$359&lt;=0.2),"3",IF(AND(Workforce!J$359&gt;0.02,Workforce!J$359&lt;=0.3),"4",)))))))</f>
        <v>0</v>
      </c>
      <c r="K51" s="248" t="s">
        <v>158</v>
      </c>
    </row>
    <row r="52" spans="2:11" s="262" customFormat="1" ht="12" customHeight="1">
      <c r="B52" s="269" t="s">
        <v>159</v>
      </c>
      <c r="C52" s="323"/>
      <c r="D52" s="555" t="s">
        <v>160</v>
      </c>
      <c r="E52" s="556"/>
      <c r="F52" s="439">
        <f>Workforce!G232</f>
        <v>0</v>
      </c>
      <c r="G52" s="439">
        <f>Workforce!J232</f>
        <v>0</v>
      </c>
      <c r="H52" s="439">
        <f>Workforce!M232</f>
        <v>0</v>
      </c>
      <c r="I52" s="440">
        <f>Workforce!P232</f>
        <v>0</v>
      </c>
      <c r="J52" s="247">
        <f>(IF(Workforce!M359="0.00%",0,IF(Workforce!M$359&lt;=0.009,"0",IF(Workforce!M$359&gt;=0.3,"5",IF(AND(Workforce!M$359&gt;0.01,Workforce!M$359&lt;=0.1),"2",IF(AND(Workforce!M$359&gt;0.01,Workforce!M$359&lt;=0.2),"3",IF(AND(Workforce!M$359&gt;0.02,Workforce!M$359&lt;=0.3),"4",)))))))</f>
        <v>0</v>
      </c>
      <c r="K52" s="248" t="s">
        <v>161</v>
      </c>
    </row>
    <row r="53" spans="2:11" s="262" customFormat="1" ht="12" customHeight="1">
      <c r="B53" s="269" t="s">
        <v>162</v>
      </c>
      <c r="C53" s="323"/>
      <c r="D53" s="555" t="s">
        <v>163</v>
      </c>
      <c r="E53" s="556"/>
      <c r="F53" s="439">
        <f>Workforce!G235</f>
        <v>0</v>
      </c>
      <c r="G53" s="439">
        <f>Workforce!J235</f>
        <v>0</v>
      </c>
      <c r="H53" s="439">
        <f>Workforce!M235</f>
        <v>0</v>
      </c>
      <c r="I53" s="440">
        <f>Workforce!P235</f>
        <v>0</v>
      </c>
      <c r="J53" s="247">
        <f>(IF(Workforce!P359="0.00%",0,IF(Workforce!P$359&lt;=0.009,"0",IF(Workforce!P$359&gt;=0.3,"5",IF(AND(Workforce!P$359&gt;0.01,Workforce!P$359&lt;=0.1),"2",IF(AND(Workforce!P$359&gt;0.01,Workforce!P$359&lt;=0.2),"3",IF(AND(Workforce!P$359&gt;0.02,Workforce!P$359&lt;=0.3),"4",)))))))</f>
        <v>0</v>
      </c>
      <c r="K53" s="248" t="s">
        <v>164</v>
      </c>
    </row>
    <row r="54" spans="2:11" s="262" customFormat="1" ht="12" customHeight="1">
      <c r="B54" s="269" t="s">
        <v>167</v>
      </c>
      <c r="C54" s="323"/>
      <c r="D54" s="352" t="s">
        <v>165</v>
      </c>
      <c r="E54" s="353"/>
      <c r="F54" s="439">
        <f>Workforce!G238</f>
        <v>0</v>
      </c>
      <c r="G54" s="439">
        <f>Workforce!J238</f>
        <v>0</v>
      </c>
      <c r="H54" s="439">
        <f>Workforce!M238</f>
        <v>0</v>
      </c>
      <c r="I54" s="440">
        <f>Workforce!P238</f>
        <v>0</v>
      </c>
      <c r="J54" s="252" t="s">
        <v>103</v>
      </c>
      <c r="K54" s="372"/>
    </row>
    <row r="55" spans="2:11" s="262" customFormat="1" ht="12" customHeight="1">
      <c r="B55" s="269" t="s">
        <v>660</v>
      </c>
      <c r="C55" s="323"/>
      <c r="D55" s="352" t="s">
        <v>658</v>
      </c>
      <c r="E55" s="353"/>
      <c r="F55" s="439">
        <f>Workforce!G241</f>
        <v>0</v>
      </c>
      <c r="G55" s="439">
        <f>Workforce!J241</f>
        <v>0</v>
      </c>
      <c r="H55" s="439">
        <f>Workforce!M241</f>
        <v>0</v>
      </c>
      <c r="I55" s="440">
        <f>Workforce!P241</f>
        <v>0</v>
      </c>
      <c r="J55" s="252" t="s">
        <v>103</v>
      </c>
      <c r="K55" s="372"/>
    </row>
    <row r="56" spans="2:11" s="262" customFormat="1" ht="12" customHeight="1">
      <c r="B56" s="269" t="s">
        <v>661</v>
      </c>
      <c r="C56" s="323"/>
      <c r="D56" s="352" t="s">
        <v>166</v>
      </c>
      <c r="E56" s="353"/>
      <c r="F56" s="439">
        <f>Workforce!G244</f>
        <v>0</v>
      </c>
      <c r="G56" s="439">
        <f>Workforce!J244</f>
        <v>0</v>
      </c>
      <c r="H56" s="439">
        <f>Workforce!M244</f>
        <v>0</v>
      </c>
      <c r="I56" s="440">
        <f>Workforce!P244</f>
        <v>0</v>
      </c>
      <c r="J56" s="252" t="s">
        <v>103</v>
      </c>
      <c r="K56" s="372"/>
    </row>
    <row r="57" spans="2:11" s="262" customFormat="1" ht="12" customHeight="1">
      <c r="B57" s="269" t="s">
        <v>662</v>
      </c>
      <c r="C57" s="323"/>
      <c r="D57" s="555" t="s">
        <v>168</v>
      </c>
      <c r="E57" s="556"/>
      <c r="F57" s="439">
        <f>Workforce!G255</f>
        <v>0</v>
      </c>
      <c r="G57" s="439">
        <f>Workforce!J255</f>
        <v>0</v>
      </c>
      <c r="H57" s="439">
        <f>Workforce!M255</f>
        <v>0</v>
      </c>
      <c r="I57" s="440">
        <f>Workforce!P255</f>
        <v>0</v>
      </c>
      <c r="J57" s="252" t="s">
        <v>103</v>
      </c>
      <c r="K57" s="224"/>
    </row>
    <row r="58" spans="2:11" s="262" customFormat="1" ht="12" customHeight="1">
      <c r="B58" s="270"/>
      <c r="C58" s="277"/>
      <c r="D58" s="549" t="s">
        <v>123</v>
      </c>
      <c r="E58" s="550"/>
      <c r="F58" s="441">
        <f>SUM(F51:F57)</f>
        <v>0</v>
      </c>
      <c r="G58" s="441">
        <f>SUM(G51:G57)</f>
        <v>0</v>
      </c>
      <c r="H58" s="441">
        <f>SUM(H51:H57)</f>
        <v>0</v>
      </c>
      <c r="I58" s="441">
        <f>Workforce!P255</f>
        <v>0</v>
      </c>
      <c r="J58" s="399">
        <f>J51+J52+J53</f>
        <v>0</v>
      </c>
      <c r="K58" s="224"/>
    </row>
    <row r="59" spans="2:11" s="262" customFormat="1" ht="23.25" customHeight="1">
      <c r="B59" s="278" t="s">
        <v>169</v>
      </c>
      <c r="C59" s="265" t="s">
        <v>170</v>
      </c>
      <c r="D59" s="279" t="s">
        <v>171</v>
      </c>
      <c r="E59" s="280" t="s">
        <v>172</v>
      </c>
      <c r="F59" s="541" t="s">
        <v>173</v>
      </c>
      <c r="G59" s="542"/>
      <c r="H59" s="542"/>
      <c r="I59" s="542"/>
      <c r="J59" s="281"/>
      <c r="K59" s="224"/>
    </row>
    <row r="60" spans="2:11" s="262" customFormat="1" ht="12" customHeight="1">
      <c r="B60" s="246" t="s">
        <v>174</v>
      </c>
      <c r="C60" s="324"/>
      <c r="D60" s="282" t="s">
        <v>175</v>
      </c>
      <c r="E60" s="325"/>
      <c r="F60" s="543"/>
      <c r="G60" s="544"/>
      <c r="H60" s="544"/>
      <c r="I60" s="544"/>
      <c r="J60" s="252" t="s">
        <v>103</v>
      </c>
      <c r="K60" s="224"/>
    </row>
    <row r="61" spans="2:11" s="262" customFormat="1" ht="12" customHeight="1">
      <c r="B61" s="246" t="s">
        <v>676</v>
      </c>
      <c r="C61" s="324"/>
      <c r="D61" s="282" t="s">
        <v>678</v>
      </c>
      <c r="E61" s="325"/>
      <c r="F61" s="400"/>
      <c r="G61" s="401"/>
      <c r="H61" s="401"/>
      <c r="I61" s="401"/>
      <c r="J61" s="252" t="s">
        <v>103</v>
      </c>
      <c r="K61" s="224"/>
    </row>
    <row r="62" spans="2:11" s="262" customFormat="1" ht="12" customHeight="1">
      <c r="B62" s="246" t="s">
        <v>177</v>
      </c>
      <c r="C62" s="324"/>
      <c r="D62" s="282" t="s">
        <v>176</v>
      </c>
      <c r="E62" s="325"/>
      <c r="F62" s="543"/>
      <c r="G62" s="544"/>
      <c r="H62" s="544"/>
      <c r="I62" s="544"/>
      <c r="J62" s="252" t="s">
        <v>103</v>
      </c>
      <c r="K62" s="224"/>
    </row>
    <row r="63" spans="2:11" s="262" customFormat="1" ht="12" customHeight="1">
      <c r="B63" s="246" t="s">
        <v>179</v>
      </c>
      <c r="C63" s="324"/>
      <c r="D63" s="282" t="s">
        <v>178</v>
      </c>
      <c r="E63" s="325"/>
      <c r="F63" s="543"/>
      <c r="G63" s="544"/>
      <c r="H63" s="544"/>
      <c r="I63" s="544"/>
      <c r="J63" s="252" t="s">
        <v>103</v>
      </c>
      <c r="K63" s="224"/>
    </row>
    <row r="64" spans="2:11" s="262" customFormat="1" ht="12" customHeight="1">
      <c r="B64" s="246" t="s">
        <v>677</v>
      </c>
      <c r="C64" s="324"/>
      <c r="D64" s="282" t="s">
        <v>168</v>
      </c>
      <c r="E64" s="325"/>
      <c r="F64" s="543"/>
      <c r="G64" s="544"/>
      <c r="H64" s="544"/>
      <c r="I64" s="544"/>
      <c r="J64" s="252" t="s">
        <v>103</v>
      </c>
      <c r="K64" s="224"/>
    </row>
    <row r="65" spans="2:11" ht="12" customHeight="1">
      <c r="B65" s="246" t="s">
        <v>180</v>
      </c>
      <c r="C65" s="551" t="s">
        <v>181</v>
      </c>
      <c r="D65" s="574"/>
      <c r="E65" s="574"/>
      <c r="F65" s="326"/>
      <c r="G65" s="545"/>
      <c r="H65" s="546"/>
      <c r="I65" s="546"/>
      <c r="J65" s="252" t="s">
        <v>103</v>
      </c>
    </row>
    <row r="66" spans="2:11" ht="12" customHeight="1">
      <c r="B66" s="246" t="s">
        <v>182</v>
      </c>
      <c r="C66" s="551" t="s">
        <v>183</v>
      </c>
      <c r="D66" s="574"/>
      <c r="E66" s="552"/>
      <c r="F66" s="327"/>
      <c r="G66" s="500"/>
      <c r="H66" s="501"/>
      <c r="I66" s="501"/>
      <c r="J66" s="244">
        <f>IFERROR(VLOOKUP(F66,Dropdowns!G76:H80,2,FALSE),0)</f>
        <v>0</v>
      </c>
    </row>
    <row r="67" spans="2:11" ht="12" customHeight="1">
      <c r="B67" s="502" t="s">
        <v>184</v>
      </c>
      <c r="C67" s="506" t="s">
        <v>185</v>
      </c>
      <c r="D67" s="507"/>
      <c r="E67" s="283" t="s">
        <v>186</v>
      </c>
      <c r="F67" s="327"/>
      <c r="G67" s="500"/>
      <c r="H67" s="501"/>
      <c r="I67" s="501"/>
      <c r="J67" s="244">
        <f>IFERROR(VLOOKUP(F67,Dropdowns!$G$82:$H$86,2,FALSE),0)</f>
        <v>0</v>
      </c>
    </row>
    <row r="68" spans="2:11" ht="12" customHeight="1">
      <c r="B68" s="503"/>
      <c r="C68" s="508"/>
      <c r="D68" s="509"/>
      <c r="E68" s="283" t="s">
        <v>187</v>
      </c>
      <c r="F68" s="327"/>
      <c r="G68" s="500"/>
      <c r="H68" s="501"/>
      <c r="I68" s="501"/>
      <c r="J68" s="244">
        <f>IFERROR(VLOOKUP(F68,Dropdowns!$G$82:$H$86,2,FALSE),0)</f>
        <v>0</v>
      </c>
    </row>
    <row r="69" spans="2:11" ht="12" customHeight="1">
      <c r="B69" s="503"/>
      <c r="C69" s="364"/>
      <c r="D69" s="380"/>
      <c r="E69" s="283" t="s">
        <v>665</v>
      </c>
      <c r="F69" s="327"/>
      <c r="G69" s="500"/>
      <c r="H69" s="501"/>
      <c r="I69" s="501"/>
      <c r="J69" s="244">
        <f>IFERROR(VLOOKUP(F69,Dropdowns!$G$82:$H$86,2,FALSE),0)</f>
        <v>0</v>
      </c>
    </row>
    <row r="70" spans="2:11" ht="12" customHeight="1">
      <c r="B70" s="503"/>
      <c r="C70" s="508"/>
      <c r="D70" s="509"/>
      <c r="E70" s="283" t="s">
        <v>189</v>
      </c>
      <c r="F70" s="327"/>
      <c r="G70" s="586"/>
      <c r="H70" s="587"/>
      <c r="I70" s="588"/>
      <c r="J70" s="244">
        <f>IFERROR(VLOOKUP(F70,Dropdowns!$G$82:$H$86,2,FALSE),0)</f>
        <v>0</v>
      </c>
    </row>
    <row r="71" spans="2:11" ht="12" customHeight="1">
      <c r="B71" s="503"/>
      <c r="C71" s="510" t="s">
        <v>188</v>
      </c>
      <c r="D71" s="511"/>
      <c r="E71" s="283" t="s">
        <v>666</v>
      </c>
      <c r="F71" s="327"/>
      <c r="G71" s="500"/>
      <c r="H71" s="501"/>
      <c r="I71" s="501"/>
      <c r="J71" s="244">
        <f>IFERROR(VLOOKUP(F71,Dropdowns!$G$82:$H$86,2,FALSE),0)</f>
        <v>0</v>
      </c>
    </row>
    <row r="72" spans="2:11" ht="12" customHeight="1">
      <c r="B72" s="504"/>
      <c r="C72" s="512"/>
      <c r="D72" s="513"/>
      <c r="E72" s="283" t="s">
        <v>190</v>
      </c>
      <c r="F72" s="543"/>
      <c r="G72" s="544"/>
      <c r="H72" s="544"/>
      <c r="I72" s="544"/>
      <c r="J72" s="252" t="s">
        <v>103</v>
      </c>
    </row>
    <row r="73" spans="2:11" s="253" customFormat="1" ht="21.6" thickBot="1">
      <c r="B73" s="254" t="s">
        <v>104</v>
      </c>
      <c r="C73" s="572"/>
      <c r="D73" s="573"/>
      <c r="E73" s="573"/>
      <c r="F73" s="573"/>
      <c r="G73" s="573"/>
      <c r="H73" s="573"/>
      <c r="I73" s="573"/>
      <c r="J73" s="255">
        <f>J33+J49+J58+J66+J67+J68+J70+J71</f>
        <v>0</v>
      </c>
      <c r="K73" s="228"/>
    </row>
    <row r="74" spans="2:11" s="253" customFormat="1" ht="3.9" customHeight="1" thickBot="1">
      <c r="B74" s="284"/>
      <c r="C74" s="285"/>
      <c r="D74" s="285"/>
      <c r="E74" s="285"/>
      <c r="F74" s="285"/>
      <c r="G74" s="285"/>
      <c r="H74" s="285"/>
      <c r="I74" s="285"/>
      <c r="J74" s="285"/>
      <c r="K74" s="228"/>
    </row>
    <row r="75" spans="2:11" s="229" customFormat="1" ht="30" customHeight="1">
      <c r="B75" s="227" t="s">
        <v>24</v>
      </c>
      <c r="C75" s="286" t="s">
        <v>11</v>
      </c>
      <c r="D75" s="286"/>
      <c r="E75" s="287" t="s">
        <v>175</v>
      </c>
      <c r="F75" s="287" t="s">
        <v>191</v>
      </c>
      <c r="G75" s="287" t="s">
        <v>192</v>
      </c>
      <c r="H75" s="287" t="s">
        <v>193</v>
      </c>
      <c r="I75" s="288" t="s">
        <v>664</v>
      </c>
      <c r="J75" s="239" t="s">
        <v>194</v>
      </c>
      <c r="K75" s="228"/>
    </row>
    <row r="76" spans="2:11" ht="12" customHeight="1">
      <c r="B76" s="289" t="s">
        <v>195</v>
      </c>
      <c r="C76" s="290" t="s">
        <v>196</v>
      </c>
      <c r="D76" s="291" t="s">
        <v>197</v>
      </c>
      <c r="E76" s="328"/>
      <c r="F76" s="329"/>
      <c r="G76" s="329"/>
      <c r="H76" s="329"/>
      <c r="I76" s="330"/>
      <c r="J76" s="252" t="s">
        <v>103</v>
      </c>
    </row>
    <row r="77" spans="2:11" ht="12" customHeight="1">
      <c r="B77" s="246"/>
      <c r="C77" s="292"/>
      <c r="D77" s="293" t="s">
        <v>198</v>
      </c>
      <c r="E77" s="328"/>
      <c r="F77" s="329"/>
      <c r="G77" s="329"/>
      <c r="H77" s="329"/>
      <c r="I77" s="330"/>
      <c r="J77" s="252" t="s">
        <v>103</v>
      </c>
    </row>
    <row r="78" spans="2:11" ht="27" customHeight="1">
      <c r="B78" s="246" t="s">
        <v>199</v>
      </c>
      <c r="C78" s="551" t="s">
        <v>200</v>
      </c>
      <c r="D78" s="552"/>
      <c r="E78" s="328"/>
      <c r="F78" s="329"/>
      <c r="G78" s="329"/>
      <c r="H78" s="329"/>
      <c r="I78" s="330"/>
      <c r="J78" s="252" t="s">
        <v>103</v>
      </c>
    </row>
    <row r="79" spans="2:11" ht="12" customHeight="1">
      <c r="B79" s="246" t="s">
        <v>201</v>
      </c>
      <c r="C79" s="293" t="s">
        <v>202</v>
      </c>
      <c r="D79" s="293" t="s">
        <v>203</v>
      </c>
      <c r="E79" s="331"/>
      <c r="F79" s="329"/>
      <c r="G79" s="329"/>
      <c r="H79" s="329"/>
      <c r="I79" s="330"/>
      <c r="J79" s="252" t="s">
        <v>103</v>
      </c>
    </row>
    <row r="80" spans="2:11" ht="12" customHeight="1">
      <c r="B80" s="246" t="s">
        <v>204</v>
      </c>
      <c r="C80" s="293" t="s">
        <v>202</v>
      </c>
      <c r="D80" s="293" t="s">
        <v>205</v>
      </c>
      <c r="E80" s="331"/>
      <c r="F80" s="329"/>
      <c r="G80" s="329"/>
      <c r="H80" s="329"/>
      <c r="I80" s="330"/>
      <c r="J80" s="252" t="s">
        <v>103</v>
      </c>
    </row>
    <row r="81" spans="2:11" ht="12" customHeight="1">
      <c r="B81" s="246" t="s">
        <v>206</v>
      </c>
      <c r="C81" s="293" t="s">
        <v>667</v>
      </c>
      <c r="D81" s="293" t="s">
        <v>203</v>
      </c>
      <c r="E81" s="331"/>
      <c r="F81" s="329"/>
      <c r="G81" s="329"/>
      <c r="H81" s="329"/>
      <c r="I81" s="330"/>
      <c r="J81" s="252" t="s">
        <v>103</v>
      </c>
    </row>
    <row r="82" spans="2:11" ht="12" customHeight="1">
      <c r="B82" s="246" t="s">
        <v>208</v>
      </c>
      <c r="C82" s="293" t="s">
        <v>667</v>
      </c>
      <c r="D82" s="398" t="s">
        <v>209</v>
      </c>
      <c r="E82" s="331"/>
      <c r="F82" s="329"/>
      <c r="G82" s="329"/>
      <c r="H82" s="329"/>
      <c r="I82" s="330"/>
      <c r="J82" s="252" t="s">
        <v>103</v>
      </c>
    </row>
    <row r="83" spans="2:11" ht="12" customHeight="1">
      <c r="B83" s="246" t="s">
        <v>668</v>
      </c>
      <c r="C83" s="293" t="s">
        <v>207</v>
      </c>
      <c r="D83" s="293" t="s">
        <v>203</v>
      </c>
      <c r="E83" s="331"/>
      <c r="F83" s="329"/>
      <c r="G83" s="329"/>
      <c r="H83" s="329"/>
      <c r="I83" s="330"/>
      <c r="J83" s="252" t="s">
        <v>103</v>
      </c>
    </row>
    <row r="84" spans="2:11" ht="12" customHeight="1">
      <c r="B84" s="246" t="s">
        <v>669</v>
      </c>
      <c r="C84" s="293" t="s">
        <v>207</v>
      </c>
      <c r="D84" s="293" t="s">
        <v>209</v>
      </c>
      <c r="E84" s="331"/>
      <c r="F84" s="329"/>
      <c r="G84" s="329"/>
      <c r="H84" s="329"/>
      <c r="I84" s="330"/>
      <c r="J84" s="252" t="s">
        <v>103</v>
      </c>
    </row>
    <row r="85" spans="2:11" ht="12" customHeight="1">
      <c r="B85" s="246" t="s">
        <v>210</v>
      </c>
      <c r="C85" s="506" t="s">
        <v>211</v>
      </c>
      <c r="D85" s="507"/>
      <c r="E85" s="507"/>
      <c r="F85" s="294">
        <f>SUM(F79:F84)</f>
        <v>0</v>
      </c>
      <c r="G85" s="294">
        <f>SUM(G79:G84)</f>
        <v>0</v>
      </c>
      <c r="H85" s="294">
        <f>SUM(H79:H84)</f>
        <v>0</v>
      </c>
      <c r="I85" s="295">
        <f>SUM(I79:I84)</f>
        <v>0</v>
      </c>
      <c r="J85" s="252" t="s">
        <v>103</v>
      </c>
    </row>
    <row r="86" spans="2:11" ht="12" customHeight="1">
      <c r="B86" s="246" t="s">
        <v>212</v>
      </c>
      <c r="C86" s="585" t="s">
        <v>213</v>
      </c>
      <c r="D86" s="585"/>
      <c r="E86" s="585"/>
      <c r="F86" s="327"/>
      <c r="G86" s="557"/>
      <c r="H86" s="558"/>
      <c r="I86" s="558"/>
      <c r="J86" s="244">
        <f>IFERROR(VLOOKUP(F86,Dropdowns!K22:L26,2,FALSE),0)</f>
        <v>0</v>
      </c>
    </row>
    <row r="87" spans="2:11" ht="12" customHeight="1">
      <c r="B87" s="246" t="s">
        <v>214</v>
      </c>
      <c r="C87" s="524" t="s">
        <v>215</v>
      </c>
      <c r="D87" s="525"/>
      <c r="E87" s="526"/>
      <c r="F87" s="327"/>
      <c r="G87" s="557"/>
      <c r="H87" s="558"/>
      <c r="I87" s="558"/>
      <c r="J87" s="244">
        <f>IFERROR(VLOOKUP(F87,Dropdowns!K28:L32,2,FALSE),0)</f>
        <v>0</v>
      </c>
    </row>
    <row r="88" spans="2:11" s="253" customFormat="1" ht="21.6" thickBot="1">
      <c r="B88" s="254" t="s">
        <v>104</v>
      </c>
      <c r="C88" s="572"/>
      <c r="D88" s="573"/>
      <c r="E88" s="573"/>
      <c r="F88" s="573"/>
      <c r="G88" s="573"/>
      <c r="H88" s="573"/>
      <c r="I88" s="573"/>
      <c r="J88" s="255">
        <f>SUM(J76:J87)</f>
        <v>0</v>
      </c>
      <c r="K88" s="228"/>
    </row>
    <row r="89" spans="2:11" s="253" customFormat="1" ht="3.9" customHeight="1" thickBot="1">
      <c r="B89" s="284"/>
      <c r="C89" s="285"/>
      <c r="D89" s="285"/>
      <c r="E89" s="285"/>
      <c r="F89" s="285"/>
      <c r="G89" s="285"/>
      <c r="H89" s="285"/>
      <c r="I89" s="285"/>
      <c r="J89" s="285"/>
      <c r="K89" s="228"/>
    </row>
    <row r="90" spans="2:11" s="253" customFormat="1" ht="25.5" customHeight="1">
      <c r="B90" s="238" t="s">
        <v>216</v>
      </c>
      <c r="C90" s="534" t="s">
        <v>217</v>
      </c>
      <c r="D90" s="571"/>
      <c r="E90" s="571"/>
      <c r="F90" s="296" t="s">
        <v>218</v>
      </c>
      <c r="G90" s="539" t="s">
        <v>219</v>
      </c>
      <c r="H90" s="540"/>
      <c r="I90" s="540"/>
      <c r="J90" s="239" t="s">
        <v>220</v>
      </c>
      <c r="K90" s="228"/>
    </row>
    <row r="91" spans="2:11" s="253" customFormat="1">
      <c r="B91" s="297" t="s">
        <v>221</v>
      </c>
      <c r="C91" s="551" t="s">
        <v>222</v>
      </c>
      <c r="D91" s="574"/>
      <c r="E91" s="552"/>
      <c r="F91" s="332"/>
      <c r="G91" s="557"/>
      <c r="H91" s="558"/>
      <c r="I91" s="558"/>
      <c r="J91" s="244">
        <f>IFERROR(VLOOKUP(F91,Dropdowns!O4:P9,2,FALSE),0)</f>
        <v>0</v>
      </c>
      <c r="K91" s="228"/>
    </row>
    <row r="92" spans="2:11" s="253" customFormat="1" ht="23.25" customHeight="1">
      <c r="B92" s="297" t="s">
        <v>223</v>
      </c>
      <c r="C92" s="551" t="s">
        <v>224</v>
      </c>
      <c r="D92" s="574"/>
      <c r="E92" s="552"/>
      <c r="F92" s="332"/>
      <c r="G92" s="557"/>
      <c r="H92" s="558"/>
      <c r="I92" s="558"/>
      <c r="J92" s="244">
        <f>IFERROR(VLOOKUP(F92,Dropdowns!O11:P15,2,FALSE),0)</f>
        <v>0</v>
      </c>
      <c r="K92" s="228"/>
    </row>
    <row r="93" spans="2:11" s="253" customFormat="1">
      <c r="B93" s="297" t="s">
        <v>225</v>
      </c>
      <c r="C93" s="551" t="s">
        <v>226</v>
      </c>
      <c r="D93" s="574"/>
      <c r="E93" s="552"/>
      <c r="F93" s="332"/>
      <c r="G93" s="557"/>
      <c r="H93" s="558"/>
      <c r="I93" s="558"/>
      <c r="J93" s="244">
        <f>IFERROR(VLOOKUP(F93,Dropdowns!O17:P21,2,FALSE),0)</f>
        <v>0</v>
      </c>
      <c r="K93" s="228"/>
    </row>
    <row r="94" spans="2:11" s="253" customFormat="1">
      <c r="B94" s="297" t="s">
        <v>227</v>
      </c>
      <c r="C94" s="551" t="s">
        <v>228</v>
      </c>
      <c r="D94" s="574"/>
      <c r="E94" s="552"/>
      <c r="F94" s="332"/>
      <c r="G94" s="557"/>
      <c r="H94" s="558"/>
      <c r="I94" s="558"/>
      <c r="J94" s="244">
        <f>IFERROR(VLOOKUP(F94,Dropdowns!O23:P27,2,FALSE),0)</f>
        <v>0</v>
      </c>
      <c r="K94" s="228"/>
    </row>
    <row r="95" spans="2:11" s="253" customFormat="1">
      <c r="B95" s="297" t="s">
        <v>229</v>
      </c>
      <c r="C95" s="551" t="s">
        <v>230</v>
      </c>
      <c r="D95" s="574"/>
      <c r="E95" s="552"/>
      <c r="F95" s="332"/>
      <c r="G95" s="557"/>
      <c r="H95" s="558"/>
      <c r="I95" s="558"/>
      <c r="J95" s="244">
        <f>IFERROR(VLOOKUP(F95,Dropdowns!O29:P33,2,FALSE),0)</f>
        <v>0</v>
      </c>
      <c r="K95" s="228"/>
    </row>
    <row r="96" spans="2:11" s="253" customFormat="1">
      <c r="B96" s="297" t="s">
        <v>231</v>
      </c>
      <c r="C96" s="551" t="s">
        <v>232</v>
      </c>
      <c r="D96" s="574"/>
      <c r="E96" s="552"/>
      <c r="F96" s="332"/>
      <c r="G96" s="557"/>
      <c r="H96" s="558"/>
      <c r="I96" s="558"/>
      <c r="J96" s="244">
        <f>IFERROR(VLOOKUP(F96,Dropdowns!O35:P39,2,FALSE),0)</f>
        <v>0</v>
      </c>
      <c r="K96" s="228"/>
    </row>
    <row r="97" spans="1:11" s="253" customFormat="1" ht="24.75" customHeight="1" thickBot="1">
      <c r="B97" s="254" t="s">
        <v>104</v>
      </c>
      <c r="C97" s="572"/>
      <c r="D97" s="573"/>
      <c r="E97" s="573"/>
      <c r="F97" s="573"/>
      <c r="G97" s="573"/>
      <c r="H97" s="573"/>
      <c r="I97" s="573"/>
      <c r="J97" s="255">
        <f>SUM(J91:J96)</f>
        <v>0</v>
      </c>
      <c r="K97" s="228"/>
    </row>
    <row r="98" spans="1:11" s="253" customFormat="1" ht="27" customHeight="1">
      <c r="B98" s="227">
        <v>4.2</v>
      </c>
      <c r="C98" s="584" t="s">
        <v>233</v>
      </c>
      <c r="D98" s="584"/>
      <c r="E98" s="584"/>
      <c r="F98" s="298" t="s">
        <v>218</v>
      </c>
      <c r="G98" s="539" t="s">
        <v>219</v>
      </c>
      <c r="H98" s="540"/>
      <c r="I98" s="540"/>
      <c r="J98" s="239" t="s">
        <v>234</v>
      </c>
      <c r="K98" s="228"/>
    </row>
    <row r="99" spans="1:11" s="253" customFormat="1" ht="13.5" customHeight="1">
      <c r="B99" s="299" t="s">
        <v>235</v>
      </c>
      <c r="C99" s="551" t="s">
        <v>236</v>
      </c>
      <c r="D99" s="574"/>
      <c r="E99" s="552"/>
      <c r="F99" s="327"/>
      <c r="G99" s="557"/>
      <c r="H99" s="558"/>
      <c r="I99" s="558"/>
      <c r="J99" s="244">
        <f>IFERROR(VLOOKUP(F99,Dropdowns!O52:P57,2,FALSE),0)</f>
        <v>0</v>
      </c>
      <c r="K99" s="228"/>
    </row>
    <row r="100" spans="1:11" s="253" customFormat="1" ht="13.5" customHeight="1">
      <c r="B100" s="299" t="s">
        <v>237</v>
      </c>
      <c r="C100" s="524" t="s">
        <v>238</v>
      </c>
      <c r="D100" s="525"/>
      <c r="E100" s="526"/>
      <c r="F100" s="327"/>
      <c r="G100" s="557"/>
      <c r="H100" s="558"/>
      <c r="I100" s="558"/>
      <c r="J100" s="244">
        <f>IFERROR(VLOOKUP(F100,Dropdowns!O59:P63,2,FALSE),0)</f>
        <v>0</v>
      </c>
      <c r="K100" s="228"/>
    </row>
    <row r="101" spans="1:11" s="253" customFormat="1" ht="13.5" customHeight="1">
      <c r="B101" s="299" t="s">
        <v>239</v>
      </c>
      <c r="C101" s="524" t="s">
        <v>240</v>
      </c>
      <c r="D101" s="525"/>
      <c r="E101" s="526"/>
      <c r="F101" s="327"/>
      <c r="G101" s="557"/>
      <c r="H101" s="558"/>
      <c r="I101" s="558"/>
      <c r="J101" s="244">
        <f>IFERROR(VLOOKUP(F101,Dropdowns!O65:P69,2,FALSE),0)</f>
        <v>0</v>
      </c>
      <c r="K101" s="228"/>
    </row>
    <row r="102" spans="1:11" s="253" customFormat="1" ht="13.5" customHeight="1">
      <c r="B102" s="299" t="s">
        <v>241</v>
      </c>
      <c r="C102" s="524" t="s">
        <v>242</v>
      </c>
      <c r="D102" s="525"/>
      <c r="E102" s="526"/>
      <c r="F102" s="327"/>
      <c r="G102" s="557"/>
      <c r="H102" s="558"/>
      <c r="I102" s="558"/>
      <c r="J102" s="244">
        <f>IFERROR(VLOOKUP(F102,Dropdowns!O71:P75,2,FALSE),0)</f>
        <v>0</v>
      </c>
      <c r="K102" s="228"/>
    </row>
    <row r="103" spans="1:11" s="253" customFormat="1" ht="13.5" customHeight="1">
      <c r="B103" s="299" t="s">
        <v>243</v>
      </c>
      <c r="C103" s="524" t="s">
        <v>244</v>
      </c>
      <c r="D103" s="525"/>
      <c r="E103" s="526"/>
      <c r="F103" s="327"/>
      <c r="G103" s="557"/>
      <c r="H103" s="558"/>
      <c r="I103" s="558"/>
      <c r="J103" s="244">
        <f>IFERROR(VLOOKUP(F103,Dropdowns!O77:P81,2,FALSE),0)</f>
        <v>0</v>
      </c>
      <c r="K103" s="228"/>
    </row>
    <row r="104" spans="1:11" s="253" customFormat="1" ht="13.5" customHeight="1">
      <c r="B104" s="299" t="s">
        <v>245</v>
      </c>
      <c r="C104" s="524" t="s">
        <v>240</v>
      </c>
      <c r="D104" s="525"/>
      <c r="E104" s="526"/>
      <c r="F104" s="327"/>
      <c r="G104" s="557"/>
      <c r="H104" s="558"/>
      <c r="I104" s="558"/>
      <c r="J104" s="244">
        <f>IFERROR(VLOOKUP(F104,Dropdowns!O83:P87,2,FALSE),0)</f>
        <v>0</v>
      </c>
      <c r="K104" s="228"/>
    </row>
    <row r="105" spans="1:11" s="253" customFormat="1" ht="22.5" customHeight="1" thickBot="1">
      <c r="B105" s="254" t="s">
        <v>104</v>
      </c>
      <c r="C105" s="572"/>
      <c r="D105" s="573"/>
      <c r="E105" s="573"/>
      <c r="F105" s="573"/>
      <c r="G105" s="573"/>
      <c r="H105" s="573"/>
      <c r="I105" s="573"/>
      <c r="J105" s="255">
        <f>SUM(J99:J104)</f>
        <v>0</v>
      </c>
      <c r="K105" s="228"/>
    </row>
    <row r="106" spans="1:11" s="253" customFormat="1" ht="3.9" customHeight="1" thickBot="1">
      <c r="B106" s="284"/>
      <c r="C106" s="285"/>
      <c r="D106" s="285"/>
      <c r="E106" s="285"/>
      <c r="F106" s="285"/>
      <c r="G106" s="285"/>
      <c r="H106" s="285"/>
      <c r="I106" s="285"/>
      <c r="J106" s="285"/>
      <c r="K106" s="228"/>
    </row>
    <row r="107" spans="1:11" s="229" customFormat="1" ht="25.5" customHeight="1">
      <c r="B107" s="227">
        <v>4.3</v>
      </c>
      <c r="C107" s="584" t="s">
        <v>246</v>
      </c>
      <c r="D107" s="584"/>
      <c r="E107" s="584"/>
      <c r="F107" s="298" t="s">
        <v>218</v>
      </c>
      <c r="G107" s="539" t="s">
        <v>219</v>
      </c>
      <c r="H107" s="540"/>
      <c r="I107" s="540"/>
      <c r="J107" s="239" t="s">
        <v>247</v>
      </c>
      <c r="K107" s="228"/>
    </row>
    <row r="108" spans="1:11" ht="12" customHeight="1">
      <c r="A108" s="245"/>
      <c r="B108" s="299" t="s">
        <v>248</v>
      </c>
      <c r="C108" s="551" t="s">
        <v>236</v>
      </c>
      <c r="D108" s="574"/>
      <c r="E108" s="552"/>
      <c r="F108" s="327"/>
      <c r="G108" s="557"/>
      <c r="H108" s="558"/>
      <c r="I108" s="558"/>
      <c r="J108" s="244">
        <f>IFERROR(VLOOKUP(F108,Dropdowns!O100:P105,2,FALSE),0)</f>
        <v>0</v>
      </c>
    </row>
    <row r="109" spans="1:11" ht="12" customHeight="1">
      <c r="A109" s="245"/>
      <c r="B109" s="299" t="s">
        <v>249</v>
      </c>
      <c r="C109" s="524" t="s">
        <v>250</v>
      </c>
      <c r="D109" s="525"/>
      <c r="E109" s="526"/>
      <c r="F109" s="333"/>
      <c r="G109" s="579"/>
      <c r="H109" s="580"/>
      <c r="I109" s="581"/>
      <c r="J109" s="244">
        <f>IFERROR(VLOOKUP(F109,Dropdowns!O107:P113,2,FALSE),0)</f>
        <v>0</v>
      </c>
    </row>
    <row r="110" spans="1:11" ht="12" customHeight="1">
      <c r="A110" s="245"/>
      <c r="B110" s="299" t="s">
        <v>251</v>
      </c>
      <c r="C110" s="524" t="s">
        <v>252</v>
      </c>
      <c r="D110" s="525"/>
      <c r="E110" s="526"/>
      <c r="F110" s="333"/>
      <c r="G110" s="557"/>
      <c r="H110" s="558"/>
      <c r="I110" s="558"/>
      <c r="J110" s="244">
        <f>IFERROR(VLOOKUP(F110,Dropdowns!O121:P125,2,FALSE),0)</f>
        <v>0</v>
      </c>
    </row>
    <row r="111" spans="1:11" ht="12" customHeight="1">
      <c r="A111" s="245"/>
      <c r="B111" s="299" t="s">
        <v>253</v>
      </c>
      <c r="C111" s="381" t="s">
        <v>670</v>
      </c>
      <c r="D111" s="382"/>
      <c r="E111" s="383"/>
      <c r="F111" s="333"/>
      <c r="G111" s="487"/>
      <c r="H111" s="488"/>
      <c r="I111" s="489"/>
      <c r="J111" s="244">
        <f>IFERROR(VLOOKUP(F111,Dropdowns!O121:P125,2,FALSE),0)</f>
        <v>0</v>
      </c>
    </row>
    <row r="112" spans="1:11" ht="12" customHeight="1">
      <c r="A112" s="245"/>
      <c r="B112" s="299" t="s">
        <v>255</v>
      </c>
      <c r="C112" s="524" t="s">
        <v>254</v>
      </c>
      <c r="D112" s="525"/>
      <c r="E112" s="526"/>
      <c r="F112" s="334"/>
      <c r="G112" s="557"/>
      <c r="H112" s="558"/>
      <c r="I112" s="558"/>
      <c r="J112" s="252" t="s">
        <v>103</v>
      </c>
    </row>
    <row r="113" spans="1:11" ht="12" customHeight="1">
      <c r="A113" s="245"/>
      <c r="B113" s="299" t="s">
        <v>671</v>
      </c>
      <c r="C113" s="551" t="s">
        <v>256</v>
      </c>
      <c r="D113" s="574"/>
      <c r="E113" s="552"/>
      <c r="F113" s="543"/>
      <c r="G113" s="544"/>
      <c r="H113" s="544"/>
      <c r="I113" s="544"/>
      <c r="J113" s="252" t="s">
        <v>103</v>
      </c>
    </row>
    <row r="114" spans="1:11" s="253" customFormat="1" ht="21.6" thickBot="1">
      <c r="B114" s="254" t="s">
        <v>104</v>
      </c>
      <c r="C114" s="572"/>
      <c r="D114" s="573"/>
      <c r="E114" s="573"/>
      <c r="F114" s="573"/>
      <c r="G114" s="573"/>
      <c r="H114" s="573"/>
      <c r="I114" s="573"/>
      <c r="J114" s="255">
        <f>SUM(J108:J113)</f>
        <v>0</v>
      </c>
      <c r="K114" s="228"/>
    </row>
    <row r="115" spans="1:11" s="253" customFormat="1" ht="3.9" customHeight="1" thickBot="1">
      <c r="B115" s="284"/>
      <c r="C115" s="285"/>
      <c r="D115" s="285"/>
      <c r="E115" s="285"/>
      <c r="F115" s="285"/>
      <c r="G115" s="285"/>
      <c r="H115" s="285"/>
      <c r="I115" s="285"/>
      <c r="J115" s="285"/>
      <c r="K115" s="228"/>
    </row>
    <row r="116" spans="1:11" s="229" customFormat="1" ht="25.5" customHeight="1">
      <c r="B116" s="227" t="s">
        <v>28</v>
      </c>
      <c r="C116" s="521" t="s">
        <v>13</v>
      </c>
      <c r="D116" s="521"/>
      <c r="E116" s="570"/>
      <c r="F116" s="298" t="s">
        <v>218</v>
      </c>
      <c r="G116" s="539" t="s">
        <v>219</v>
      </c>
      <c r="H116" s="540"/>
      <c r="I116" s="540"/>
      <c r="J116" s="239" t="s">
        <v>257</v>
      </c>
      <c r="K116" s="228"/>
    </row>
    <row r="117" spans="1:11" s="302" customFormat="1">
      <c r="A117" s="300"/>
      <c r="B117" s="289" t="s">
        <v>258</v>
      </c>
      <c r="C117" s="551" t="s">
        <v>259</v>
      </c>
      <c r="D117" s="574"/>
      <c r="E117" s="552"/>
      <c r="F117" s="327"/>
      <c r="G117" s="557"/>
      <c r="H117" s="558"/>
      <c r="I117" s="558"/>
      <c r="J117" s="244">
        <f>IFERROR(VLOOKUP(F117,Dropdowns!S4:T58,2,FALSE),0)</f>
        <v>0</v>
      </c>
      <c r="K117" s="301"/>
    </row>
    <row r="118" spans="1:11" s="305" customFormat="1">
      <c r="A118" s="303"/>
      <c r="B118" s="289" t="s">
        <v>260</v>
      </c>
      <c r="C118" s="551" t="s">
        <v>261</v>
      </c>
      <c r="D118" s="574"/>
      <c r="E118" s="552"/>
      <c r="F118" s="335"/>
      <c r="G118" s="582"/>
      <c r="H118" s="583"/>
      <c r="I118" s="583"/>
      <c r="J118" s="244">
        <f>IFERROR(VLOOKUP(F118,Dropdowns!S10:T14,2,FALSE),0)</f>
        <v>0</v>
      </c>
      <c r="K118" s="304"/>
    </row>
    <row r="119" spans="1:11" s="305" customFormat="1" ht="24.75" customHeight="1">
      <c r="A119" s="303"/>
      <c r="B119" s="289" t="s">
        <v>262</v>
      </c>
      <c r="C119" s="551" t="s">
        <v>263</v>
      </c>
      <c r="D119" s="574"/>
      <c r="E119" s="552"/>
      <c r="F119" s="327"/>
      <c r="G119" s="557"/>
      <c r="H119" s="558"/>
      <c r="I119" s="558"/>
      <c r="J119" s="244">
        <f>IFERROR(VLOOKUP(F119,Dropdowns!S16:T20,2,FALSE),0)</f>
        <v>0</v>
      </c>
      <c r="K119" s="304"/>
    </row>
    <row r="120" spans="1:11" s="302" customFormat="1" ht="24.75" customHeight="1">
      <c r="A120" s="300"/>
      <c r="B120" s="289" t="s">
        <v>264</v>
      </c>
      <c r="C120" s="551" t="s">
        <v>265</v>
      </c>
      <c r="D120" s="574"/>
      <c r="E120" s="552"/>
      <c r="F120" s="327"/>
      <c r="G120" s="557"/>
      <c r="H120" s="558"/>
      <c r="I120" s="558"/>
      <c r="J120" s="244">
        <f>IFERROR(VLOOKUP(F120,Dropdowns!S22:T26,2,FALSE),0)</f>
        <v>0</v>
      </c>
      <c r="K120" s="301"/>
    </row>
    <row r="121" spans="1:11" s="302" customFormat="1" ht="24.75" customHeight="1">
      <c r="A121" s="300"/>
      <c r="B121" s="289" t="s">
        <v>266</v>
      </c>
      <c r="C121" s="551" t="s">
        <v>267</v>
      </c>
      <c r="D121" s="574"/>
      <c r="E121" s="552"/>
      <c r="F121" s="327"/>
      <c r="G121" s="557"/>
      <c r="H121" s="558"/>
      <c r="I121" s="558"/>
      <c r="J121" s="244">
        <f>IFERROR(VLOOKUP(F121,Dropdowns!S28:T32,2,FALSE),0)</f>
        <v>0</v>
      </c>
      <c r="K121" s="301"/>
    </row>
    <row r="122" spans="1:11" s="302" customFormat="1">
      <c r="A122" s="300"/>
      <c r="B122" s="289" t="s">
        <v>268</v>
      </c>
      <c r="C122" s="551" t="s">
        <v>269</v>
      </c>
      <c r="D122" s="574"/>
      <c r="E122" s="552"/>
      <c r="F122" s="327"/>
      <c r="G122" s="557"/>
      <c r="H122" s="558"/>
      <c r="I122" s="558"/>
      <c r="J122" s="244">
        <f>IFERROR(VLOOKUP(F122,Dropdowns!S34:T38,2,FALSE),0)</f>
        <v>0</v>
      </c>
      <c r="K122" s="301"/>
    </row>
    <row r="123" spans="1:11" s="253" customFormat="1" ht="21.6" thickBot="1">
      <c r="B123" s="254" t="s">
        <v>104</v>
      </c>
      <c r="C123" s="572"/>
      <c r="D123" s="573"/>
      <c r="E123" s="573"/>
      <c r="F123" s="573"/>
      <c r="G123" s="573"/>
      <c r="H123" s="573"/>
      <c r="I123" s="573"/>
      <c r="J123" s="255">
        <f>SUM(J117:J122)</f>
        <v>0</v>
      </c>
      <c r="K123" s="228"/>
    </row>
    <row r="124" spans="1:11" s="253" customFormat="1" ht="3.9" customHeight="1" thickBot="1">
      <c r="B124" s="284"/>
      <c r="C124" s="285"/>
      <c r="D124" s="285"/>
      <c r="E124" s="285"/>
      <c r="F124" s="285"/>
      <c r="G124" s="285"/>
      <c r="H124" s="285"/>
      <c r="I124" s="285"/>
      <c r="J124" s="285"/>
      <c r="K124" s="228"/>
    </row>
    <row r="125" spans="1:11" s="229" customFormat="1" ht="26.25" customHeight="1">
      <c r="B125" s="227" t="s">
        <v>270</v>
      </c>
      <c r="C125" s="521" t="s">
        <v>271</v>
      </c>
      <c r="D125" s="521"/>
      <c r="E125" s="570"/>
      <c r="F125" s="298" t="s">
        <v>218</v>
      </c>
      <c r="G125" s="539" t="s">
        <v>219</v>
      </c>
      <c r="H125" s="540"/>
      <c r="I125" s="540"/>
      <c r="J125" s="239" t="s">
        <v>272</v>
      </c>
      <c r="K125" s="228"/>
    </row>
    <row r="126" spans="1:11" ht="12" customHeight="1">
      <c r="B126" s="246" t="s">
        <v>273</v>
      </c>
      <c r="C126" s="551" t="s">
        <v>274</v>
      </c>
      <c r="D126" s="574"/>
      <c r="E126" s="552"/>
      <c r="F126" s="327"/>
      <c r="G126" s="557"/>
      <c r="H126" s="558"/>
      <c r="I126" s="558"/>
      <c r="J126" s="244">
        <f>IFERROR(VLOOKUP(F126,Dropdowns!W4:X8,2,FALSE),0)</f>
        <v>0</v>
      </c>
    </row>
    <row r="127" spans="1:11" ht="12" customHeight="1">
      <c r="B127" s="246" t="s">
        <v>275</v>
      </c>
      <c r="C127" s="551" t="s">
        <v>276</v>
      </c>
      <c r="D127" s="574"/>
      <c r="E127" s="552"/>
      <c r="F127" s="334"/>
      <c r="G127" s="557"/>
      <c r="H127" s="558"/>
      <c r="I127" s="558"/>
      <c r="J127" s="252" t="s">
        <v>103</v>
      </c>
    </row>
    <row r="128" spans="1:11" ht="12" customHeight="1">
      <c r="B128" s="246" t="s">
        <v>277</v>
      </c>
      <c r="C128" s="567" t="s">
        <v>278</v>
      </c>
      <c r="D128" s="568"/>
      <c r="E128" s="569"/>
      <c r="F128" s="334"/>
      <c r="G128" s="557"/>
      <c r="H128" s="558"/>
      <c r="I128" s="558"/>
      <c r="J128" s="252" t="s">
        <v>103</v>
      </c>
    </row>
    <row r="129" spans="1:11" ht="12" customHeight="1">
      <c r="B129" s="246" t="s">
        <v>279</v>
      </c>
      <c r="C129" s="567" t="s">
        <v>280</v>
      </c>
      <c r="D129" s="568"/>
      <c r="E129" s="569"/>
      <c r="F129" s="327"/>
      <c r="G129" s="557"/>
      <c r="H129" s="558"/>
      <c r="I129" s="558"/>
      <c r="J129" s="244">
        <f>IFERROR(VLOOKUP(F129,Dropdowns!W22:X26,2,FALSE),0)</f>
        <v>0</v>
      </c>
    </row>
    <row r="130" spans="1:11" ht="11.25" customHeight="1">
      <c r="B130" s="246" t="s">
        <v>281</v>
      </c>
      <c r="C130" s="551" t="s">
        <v>282</v>
      </c>
      <c r="D130" s="574"/>
      <c r="E130" s="552"/>
      <c r="F130" s="336"/>
      <c r="G130" s="557"/>
      <c r="H130" s="558"/>
      <c r="I130" s="558"/>
      <c r="J130" s="252" t="s">
        <v>103</v>
      </c>
    </row>
    <row r="131" spans="1:11" s="253" customFormat="1" ht="21.6" thickBot="1">
      <c r="B131" s="254" t="s">
        <v>104</v>
      </c>
      <c r="C131" s="572"/>
      <c r="D131" s="573"/>
      <c r="E131" s="573"/>
      <c r="F131" s="573"/>
      <c r="G131" s="573"/>
      <c r="H131" s="573"/>
      <c r="I131" s="573"/>
      <c r="J131" s="255">
        <f>SUM(J126:J130)</f>
        <v>0</v>
      </c>
      <c r="K131" s="228"/>
    </row>
    <row r="132" spans="1:11" s="253" customFormat="1" ht="3.9" customHeight="1" thickBot="1">
      <c r="B132" s="284"/>
      <c r="C132" s="285"/>
      <c r="D132" s="285"/>
      <c r="E132" s="285"/>
      <c r="F132" s="285"/>
      <c r="G132" s="285"/>
      <c r="H132" s="285"/>
      <c r="I132" s="285"/>
      <c r="J132" s="285"/>
      <c r="K132" s="228"/>
    </row>
    <row r="133" spans="1:11" s="229" customFormat="1" ht="25.5" customHeight="1">
      <c r="B133" s="227" t="s">
        <v>283</v>
      </c>
      <c r="C133" s="521" t="s">
        <v>15</v>
      </c>
      <c r="D133" s="521"/>
      <c r="E133" s="521"/>
      <c r="F133" s="298" t="s">
        <v>218</v>
      </c>
      <c r="G133" s="539" t="s">
        <v>219</v>
      </c>
      <c r="H133" s="540"/>
      <c r="I133" s="540"/>
      <c r="J133" s="239" t="s">
        <v>284</v>
      </c>
      <c r="K133" s="228"/>
    </row>
    <row r="134" spans="1:11" ht="12" customHeight="1">
      <c r="B134" s="299" t="s">
        <v>285</v>
      </c>
      <c r="C134" s="567" t="s">
        <v>286</v>
      </c>
      <c r="D134" s="568"/>
      <c r="E134" s="569"/>
      <c r="F134" s="327"/>
      <c r="G134" s="557"/>
      <c r="H134" s="558"/>
      <c r="I134" s="558"/>
      <c r="J134" s="244">
        <f>IFERROR(VLOOKUP(F134,Dropdowns!AA4:AB8,2,FALSE),0)</f>
        <v>0</v>
      </c>
    </row>
    <row r="135" spans="1:11" ht="12" customHeight="1">
      <c r="B135" s="299" t="s">
        <v>287</v>
      </c>
      <c r="C135" s="567" t="s">
        <v>288</v>
      </c>
      <c r="D135" s="568"/>
      <c r="E135" s="569"/>
      <c r="F135" s="327"/>
      <c r="G135" s="557"/>
      <c r="H135" s="558"/>
      <c r="I135" s="558"/>
      <c r="J135" s="244">
        <f>IFERROR(VLOOKUP(F135,Dropdowns!AA10:AB14,2,FALSE),0)</f>
        <v>0</v>
      </c>
    </row>
    <row r="136" spans="1:11" ht="12" customHeight="1">
      <c r="B136" s="299" t="s">
        <v>289</v>
      </c>
      <c r="C136" s="567" t="s">
        <v>290</v>
      </c>
      <c r="D136" s="568"/>
      <c r="E136" s="569"/>
      <c r="F136" s="327"/>
      <c r="G136" s="557"/>
      <c r="H136" s="558"/>
      <c r="I136" s="558"/>
      <c r="J136" s="244">
        <f>IFERROR(VLOOKUP(F136,Dropdowns!AA16:AB20,2,FALSE),0)</f>
        <v>0</v>
      </c>
    </row>
    <row r="137" spans="1:11" ht="12" customHeight="1">
      <c r="B137" s="299" t="s">
        <v>291</v>
      </c>
      <c r="C137" s="567" t="s">
        <v>292</v>
      </c>
      <c r="D137" s="568"/>
      <c r="E137" s="569"/>
      <c r="F137" s="327"/>
      <c r="G137" s="557"/>
      <c r="H137" s="558"/>
      <c r="I137" s="558"/>
      <c r="J137" s="244">
        <f>IFERROR(VLOOKUP(F137,Dropdowns!AA22:AB26,2,FALSE),0)</f>
        <v>0</v>
      </c>
    </row>
    <row r="138" spans="1:11" ht="12" customHeight="1">
      <c r="B138" s="299" t="s">
        <v>293</v>
      </c>
      <c r="C138" s="567" t="s">
        <v>294</v>
      </c>
      <c r="D138" s="568"/>
      <c r="E138" s="569"/>
      <c r="F138" s="327"/>
      <c r="G138" s="557"/>
      <c r="H138" s="558"/>
      <c r="I138" s="558"/>
      <c r="J138" s="244">
        <f>IFERROR(VLOOKUP(F138,Dropdowns!AA28:AB32,2,FALSE),0)</f>
        <v>0</v>
      </c>
    </row>
    <row r="139" spans="1:11" ht="12" customHeight="1">
      <c r="B139" s="299" t="s">
        <v>295</v>
      </c>
      <c r="C139" s="567" t="s">
        <v>296</v>
      </c>
      <c r="D139" s="568"/>
      <c r="E139" s="569"/>
      <c r="F139" s="327"/>
      <c r="G139" s="557"/>
      <c r="H139" s="558"/>
      <c r="I139" s="558"/>
      <c r="J139" s="244">
        <f>IFERROR(VLOOKUP(F139,Dropdowns!AA34:AB38,2,FALSE),0)</f>
        <v>0</v>
      </c>
    </row>
    <row r="140" spans="1:11" s="253" customFormat="1" ht="21.6" thickBot="1">
      <c r="B140" s="254" t="s">
        <v>104</v>
      </c>
      <c r="C140" s="572"/>
      <c r="D140" s="573"/>
      <c r="E140" s="573"/>
      <c r="F140" s="573"/>
      <c r="G140" s="573"/>
      <c r="H140" s="573"/>
      <c r="I140" s="573"/>
      <c r="J140" s="255">
        <f>SUM(J134:J139)</f>
        <v>0</v>
      </c>
      <c r="K140" s="228"/>
    </row>
    <row r="141" spans="1:11" s="253" customFormat="1" ht="3.9" customHeight="1" thickBot="1">
      <c r="B141" s="284"/>
      <c r="C141" s="285"/>
      <c r="D141" s="285"/>
      <c r="E141" s="285"/>
      <c r="F141" s="285"/>
      <c r="G141" s="285"/>
      <c r="H141" s="285"/>
      <c r="I141" s="285"/>
      <c r="J141" s="285"/>
      <c r="K141" s="228"/>
    </row>
    <row r="142" spans="1:11" s="229" customFormat="1" ht="26.25" customHeight="1">
      <c r="B142" s="227" t="s">
        <v>297</v>
      </c>
      <c r="C142" s="521" t="s">
        <v>16</v>
      </c>
      <c r="D142" s="521"/>
      <c r="E142" s="521"/>
      <c r="F142" s="298" t="s">
        <v>218</v>
      </c>
      <c r="G142" s="539" t="s">
        <v>219</v>
      </c>
      <c r="H142" s="540"/>
      <c r="I142" s="540"/>
      <c r="J142" s="239" t="s">
        <v>298</v>
      </c>
      <c r="K142" s="228"/>
    </row>
    <row r="143" spans="1:11" ht="12" customHeight="1">
      <c r="A143" s="245"/>
      <c r="B143" s="306" t="s">
        <v>299</v>
      </c>
      <c r="C143" s="567" t="s">
        <v>300</v>
      </c>
      <c r="D143" s="568"/>
      <c r="E143" s="569"/>
      <c r="F143" s="333"/>
      <c r="G143" s="557"/>
      <c r="H143" s="558"/>
      <c r="I143" s="558"/>
      <c r="J143" s="244">
        <f>IFERROR(VLOOKUP(F143,Dropdowns!AE4:AF8,2,FALSE),0)</f>
        <v>0</v>
      </c>
    </row>
    <row r="144" spans="1:11" ht="12" customHeight="1">
      <c r="A144" s="245"/>
      <c r="B144" s="306" t="s">
        <v>301</v>
      </c>
      <c r="C144" s="567" t="s">
        <v>302</v>
      </c>
      <c r="D144" s="568"/>
      <c r="E144" s="569"/>
      <c r="F144" s="543"/>
      <c r="G144" s="544"/>
      <c r="H144" s="544"/>
      <c r="I144" s="544"/>
      <c r="J144" s="252" t="s">
        <v>103</v>
      </c>
    </row>
    <row r="145" spans="1:11" ht="12" customHeight="1">
      <c r="A145" s="245"/>
      <c r="B145" s="306" t="s">
        <v>303</v>
      </c>
      <c r="C145" s="567" t="s">
        <v>304</v>
      </c>
      <c r="D145" s="568"/>
      <c r="E145" s="569"/>
      <c r="F145" s="543"/>
      <c r="G145" s="544"/>
      <c r="H145" s="544"/>
      <c r="I145" s="544"/>
      <c r="J145" s="252" t="s">
        <v>103</v>
      </c>
    </row>
    <row r="146" spans="1:11" ht="12" customHeight="1">
      <c r="A146" s="245"/>
      <c r="B146" s="306" t="s">
        <v>305</v>
      </c>
      <c r="C146" s="567" t="s">
        <v>306</v>
      </c>
      <c r="D146" s="568"/>
      <c r="E146" s="569"/>
      <c r="F146" s="543"/>
      <c r="G146" s="544"/>
      <c r="H146" s="544"/>
      <c r="I146" s="544"/>
      <c r="J146" s="252" t="s">
        <v>103</v>
      </c>
    </row>
    <row r="147" spans="1:11" ht="12" customHeight="1">
      <c r="A147" s="245"/>
      <c r="B147" s="306" t="s">
        <v>307</v>
      </c>
      <c r="C147" s="567" t="s">
        <v>308</v>
      </c>
      <c r="D147" s="568"/>
      <c r="E147" s="569"/>
      <c r="F147" s="543"/>
      <c r="G147" s="544"/>
      <c r="H147" s="544"/>
      <c r="I147" s="544"/>
      <c r="J147" s="252" t="s">
        <v>103</v>
      </c>
    </row>
    <row r="148" spans="1:11" s="253" customFormat="1" ht="21" customHeight="1" thickBot="1">
      <c r="B148" s="254" t="s">
        <v>104</v>
      </c>
      <c r="C148" s="572"/>
      <c r="D148" s="573"/>
      <c r="E148" s="573"/>
      <c r="F148" s="573"/>
      <c r="G148" s="573"/>
      <c r="H148" s="573"/>
      <c r="I148" s="573"/>
      <c r="J148" s="255">
        <f>SUM(J143:J147)</f>
        <v>0</v>
      </c>
      <c r="K148" s="228"/>
    </row>
    <row r="149" spans="1:11" s="253" customFormat="1" ht="3.75" customHeight="1" thickBot="1">
      <c r="B149" s="156"/>
      <c r="C149" s="307"/>
      <c r="D149" s="307"/>
      <c r="E149" s="307"/>
      <c r="F149" s="307"/>
      <c r="G149" s="308"/>
      <c r="H149" s="285"/>
      <c r="I149" s="285"/>
      <c r="J149" s="309"/>
      <c r="K149" s="228"/>
    </row>
    <row r="150" spans="1:11" ht="26.25" customHeight="1" thickBot="1">
      <c r="B150" s="156"/>
      <c r="G150" s="576" t="s">
        <v>309</v>
      </c>
      <c r="H150" s="577"/>
      <c r="I150" s="578"/>
      <c r="J150" s="310">
        <f>SUM(J148+J140+J131+J123+J114+J105+J97+J88+J73+J25)</f>
        <v>0</v>
      </c>
    </row>
    <row r="151" spans="1:11" ht="15" thickTop="1">
      <c r="B151" s="311" t="s">
        <v>2</v>
      </c>
      <c r="H151" s="312"/>
      <c r="J151" s="313"/>
    </row>
    <row r="152" spans="1:11" ht="5.25" customHeight="1">
      <c r="B152" s="314"/>
    </row>
    <row r="153" spans="1:11" ht="20.399999999999999">
      <c r="B153" s="262"/>
      <c r="F153" s="315" t="s">
        <v>310</v>
      </c>
      <c r="G153" s="316" t="s">
        <v>673</v>
      </c>
      <c r="H153" s="317" t="s">
        <v>311</v>
      </c>
      <c r="I153" s="318" t="s">
        <v>312</v>
      </c>
      <c r="J153" s="319" t="s">
        <v>313</v>
      </c>
    </row>
  </sheetData>
  <sheetProtection algorithmName="SHA-512" hashValue="QEpNNuc+EIVeVXrJV8O3UIikXxSJ28sL0j4Ao6ADyXMnnSVo53hhxP6U5FpHLCdYzgWv/1ZE7jrhevzuNw0reA==" saltValue="bRGT6X735RCaFugqGtgIiw==" spinCount="100000" sheet="1" objects="1" scenarios="1" selectLockedCells="1"/>
  <mergeCells count="180">
    <mergeCell ref="C24:E24"/>
    <mergeCell ref="D29:E29"/>
    <mergeCell ref="D30:E30"/>
    <mergeCell ref="D31:E31"/>
    <mergeCell ref="D32:E32"/>
    <mergeCell ref="C114:I114"/>
    <mergeCell ref="C99:E99"/>
    <mergeCell ref="G100:I100"/>
    <mergeCell ref="G101:I101"/>
    <mergeCell ref="G102:I102"/>
    <mergeCell ref="G103:I103"/>
    <mergeCell ref="C108:E108"/>
    <mergeCell ref="C105:I105"/>
    <mergeCell ref="G99:I99"/>
    <mergeCell ref="C107:E107"/>
    <mergeCell ref="G107:I107"/>
    <mergeCell ref="C86:E86"/>
    <mergeCell ref="C100:E100"/>
    <mergeCell ref="C102:E102"/>
    <mergeCell ref="C104:E104"/>
    <mergeCell ref="C103:E103"/>
    <mergeCell ref="C101:E101"/>
    <mergeCell ref="C98:E98"/>
    <mergeCell ref="G70:I70"/>
    <mergeCell ref="F144:I144"/>
    <mergeCell ref="F145:I145"/>
    <mergeCell ref="C118:E118"/>
    <mergeCell ref="G116:I116"/>
    <mergeCell ref="C117:E117"/>
    <mergeCell ref="C120:E120"/>
    <mergeCell ref="C122:E122"/>
    <mergeCell ref="G109:I109"/>
    <mergeCell ref="G110:I110"/>
    <mergeCell ref="C109:E109"/>
    <mergeCell ref="C113:E113"/>
    <mergeCell ref="C112:E112"/>
    <mergeCell ref="G112:I112"/>
    <mergeCell ref="G117:I117"/>
    <mergeCell ref="C123:I123"/>
    <mergeCell ref="C119:E119"/>
    <mergeCell ref="G119:I119"/>
    <mergeCell ref="C133:E133"/>
    <mergeCell ref="G133:I133"/>
    <mergeCell ref="C135:E135"/>
    <mergeCell ref="G135:I135"/>
    <mergeCell ref="G130:I130"/>
    <mergeCell ref="G134:I134"/>
    <mergeCell ref="G118:I118"/>
    <mergeCell ref="G150:I150"/>
    <mergeCell ref="G137:I137"/>
    <mergeCell ref="G139:I139"/>
    <mergeCell ref="C127:E127"/>
    <mergeCell ref="C130:E130"/>
    <mergeCell ref="C128:E128"/>
    <mergeCell ref="C134:E134"/>
    <mergeCell ref="C136:E136"/>
    <mergeCell ref="C148:I148"/>
    <mergeCell ref="C147:E147"/>
    <mergeCell ref="C146:E146"/>
    <mergeCell ref="C142:E142"/>
    <mergeCell ref="G142:I142"/>
    <mergeCell ref="C145:E145"/>
    <mergeCell ref="C143:E143"/>
    <mergeCell ref="G143:I143"/>
    <mergeCell ref="C140:I140"/>
    <mergeCell ref="C138:E138"/>
    <mergeCell ref="G128:I128"/>
    <mergeCell ref="C129:E129"/>
    <mergeCell ref="G136:I136"/>
    <mergeCell ref="C131:I131"/>
    <mergeCell ref="C139:E139"/>
    <mergeCell ref="F146:I146"/>
    <mergeCell ref="C144:E144"/>
    <mergeCell ref="F147:I147"/>
    <mergeCell ref="B12:C12"/>
    <mergeCell ref="F12:J12"/>
    <mergeCell ref="B13:C13"/>
    <mergeCell ref="F13:J13"/>
    <mergeCell ref="C65:E65"/>
    <mergeCell ref="F113:I113"/>
    <mergeCell ref="C85:E85"/>
    <mergeCell ref="C73:I73"/>
    <mergeCell ref="C66:E66"/>
    <mergeCell ref="G66:I66"/>
    <mergeCell ref="C25:I25"/>
    <mergeCell ref="G86:I86"/>
    <mergeCell ref="G87:I87"/>
    <mergeCell ref="C88:I88"/>
    <mergeCell ref="F63:I63"/>
    <mergeCell ref="F62:I62"/>
    <mergeCell ref="G108:I108"/>
    <mergeCell ref="C110:E110"/>
    <mergeCell ref="C126:E126"/>
    <mergeCell ref="G126:I126"/>
    <mergeCell ref="G129:I129"/>
    <mergeCell ref="C121:E121"/>
    <mergeCell ref="G4:H4"/>
    <mergeCell ref="I3:J3"/>
    <mergeCell ref="G2:H2"/>
    <mergeCell ref="E2:F2"/>
    <mergeCell ref="E3:F3"/>
    <mergeCell ref="E4:F4"/>
    <mergeCell ref="G138:I138"/>
    <mergeCell ref="C137:E137"/>
    <mergeCell ref="G120:I120"/>
    <mergeCell ref="C116:E116"/>
    <mergeCell ref="G121:I121"/>
    <mergeCell ref="G122:I122"/>
    <mergeCell ref="C125:E125"/>
    <mergeCell ref="G127:I127"/>
    <mergeCell ref="G125:I125"/>
    <mergeCell ref="G104:I104"/>
    <mergeCell ref="C90:E90"/>
    <mergeCell ref="C97:I97"/>
    <mergeCell ref="C91:E91"/>
    <mergeCell ref="C92:E92"/>
    <mergeCell ref="C93:E93"/>
    <mergeCell ref="C94:E94"/>
    <mergeCell ref="C95:E95"/>
    <mergeCell ref="C96:E96"/>
    <mergeCell ref="G98:I98"/>
    <mergeCell ref="C20:E20"/>
    <mergeCell ref="C21:F21"/>
    <mergeCell ref="C87:E87"/>
    <mergeCell ref="F59:I59"/>
    <mergeCell ref="F60:I60"/>
    <mergeCell ref="F64:I64"/>
    <mergeCell ref="G65:I65"/>
    <mergeCell ref="D49:E49"/>
    <mergeCell ref="D58:E58"/>
    <mergeCell ref="C23:E23"/>
    <mergeCell ref="F72:I72"/>
    <mergeCell ref="C78:D78"/>
    <mergeCell ref="D51:E51"/>
    <mergeCell ref="D52:E52"/>
    <mergeCell ref="G90:I90"/>
    <mergeCell ref="G91:I91"/>
    <mergeCell ref="G92:I92"/>
    <mergeCell ref="G93:I93"/>
    <mergeCell ref="G94:I94"/>
    <mergeCell ref="G95:I95"/>
    <mergeCell ref="G96:I96"/>
    <mergeCell ref="D53:E53"/>
    <mergeCell ref="D57:E57"/>
    <mergeCell ref="B8:C8"/>
    <mergeCell ref="C22:F22"/>
    <mergeCell ref="B14:C14"/>
    <mergeCell ref="F14:J14"/>
    <mergeCell ref="B15:C15"/>
    <mergeCell ref="F15:J15"/>
    <mergeCell ref="B16:C16"/>
    <mergeCell ref="F16:J16"/>
    <mergeCell ref="C18:I18"/>
    <mergeCell ref="F8:J8"/>
    <mergeCell ref="B9:C9"/>
    <mergeCell ref="F9:J9"/>
    <mergeCell ref="G111:I111"/>
    <mergeCell ref="I1:J1"/>
    <mergeCell ref="G1:H1"/>
    <mergeCell ref="G3:H3"/>
    <mergeCell ref="E1:F1"/>
    <mergeCell ref="B3:D3"/>
    <mergeCell ref="B11:C11"/>
    <mergeCell ref="F11:J11"/>
    <mergeCell ref="G71:I71"/>
    <mergeCell ref="G69:I69"/>
    <mergeCell ref="G68:I68"/>
    <mergeCell ref="G67:I67"/>
    <mergeCell ref="B67:B72"/>
    <mergeCell ref="C27:I27"/>
    <mergeCell ref="C67:D68"/>
    <mergeCell ref="C71:D72"/>
    <mergeCell ref="C70:D70"/>
    <mergeCell ref="B10:C10"/>
    <mergeCell ref="F10:J10"/>
    <mergeCell ref="B2:D2"/>
    <mergeCell ref="I2:J2"/>
    <mergeCell ref="B4:D4"/>
    <mergeCell ref="I4:J4"/>
    <mergeCell ref="C7:J7"/>
  </mergeCells>
  <conditionalFormatting sqref="J25">
    <cfRule type="cellIs" dxfId="253" priority="7" operator="between">
      <formula>13</formula>
      <formula>16</formula>
    </cfRule>
    <cfRule type="cellIs" dxfId="252" priority="6" operator="between">
      <formula>16</formula>
      <formula>20</formula>
    </cfRule>
    <cfRule type="cellIs" dxfId="251" priority="8" operator="between">
      <formula>10</formula>
      <formula>13</formula>
    </cfRule>
    <cfRule type="cellIs" dxfId="250" priority="9" operator="between">
      <formula>6</formula>
      <formula>9</formula>
    </cfRule>
    <cfRule type="cellIs" dxfId="249" priority="10" operator="between">
      <formula>0</formula>
      <formula>5</formula>
    </cfRule>
  </conditionalFormatting>
  <conditionalFormatting sqref="J73">
    <cfRule type="cellIs" dxfId="248" priority="100" operator="between">
      <formula>0</formula>
      <formula>14</formula>
    </cfRule>
    <cfRule type="cellIs" dxfId="247" priority="99" operator="between">
      <formula>15</formula>
      <formula>28</formula>
    </cfRule>
    <cfRule type="cellIs" dxfId="246" priority="98" operator="between">
      <formula>28</formula>
      <formula>42</formula>
    </cfRule>
    <cfRule type="cellIs" dxfId="245" priority="97" operator="between">
      <formula>42</formula>
      <formula>56</formula>
    </cfRule>
    <cfRule type="cellIs" dxfId="244" priority="96" operator="between">
      <formula>56</formula>
      <formula>70</formula>
    </cfRule>
  </conditionalFormatting>
  <conditionalFormatting sqref="J88">
    <cfRule type="cellIs" dxfId="243" priority="52" operator="between">
      <formula>7</formula>
      <formula>8</formula>
    </cfRule>
    <cfRule type="cellIs" dxfId="242" priority="51" operator="between">
      <formula>9</formula>
      <formula>10</formula>
    </cfRule>
    <cfRule type="cellIs" dxfId="241" priority="54" operator="between">
      <formula>4</formula>
      <formula>5</formula>
    </cfRule>
    <cfRule type="cellIs" dxfId="240" priority="55" operator="between">
      <formula>0</formula>
      <formula>3</formula>
    </cfRule>
    <cfRule type="cellIs" dxfId="239" priority="53" operator="between">
      <formula>6</formula>
      <formula>6</formula>
    </cfRule>
  </conditionalFormatting>
  <conditionalFormatting sqref="J97">
    <cfRule type="cellIs" dxfId="238" priority="2" operator="between">
      <formula>17</formula>
      <formula>22</formula>
    </cfRule>
    <cfRule type="cellIs" dxfId="237" priority="3" operator="between">
      <formula>12</formula>
      <formula>16</formula>
    </cfRule>
    <cfRule type="cellIs" dxfId="236" priority="4" operator="between">
      <formula>6</formula>
      <formula>11</formula>
    </cfRule>
    <cfRule type="cellIs" dxfId="235" priority="5" operator="between">
      <formula>0</formula>
      <formula>5</formula>
    </cfRule>
    <cfRule type="cellIs" dxfId="234" priority="1" operator="between">
      <formula>23</formula>
      <formula>30</formula>
    </cfRule>
  </conditionalFormatting>
  <conditionalFormatting sqref="J105">
    <cfRule type="cellIs" dxfId="233" priority="11" operator="between">
      <formula>23</formula>
      <formula>30</formula>
    </cfRule>
    <cfRule type="cellIs" dxfId="232" priority="12" operator="between">
      <formula>17</formula>
      <formula>22</formula>
    </cfRule>
    <cfRule type="cellIs" dxfId="231" priority="13" operator="between">
      <formula>12</formula>
      <formula>16</formula>
    </cfRule>
    <cfRule type="cellIs" dxfId="230" priority="14" operator="between">
      <formula>6</formula>
      <formula>11</formula>
    </cfRule>
    <cfRule type="cellIs" dxfId="229" priority="15" operator="between">
      <formula>0</formula>
      <formula>5</formula>
    </cfRule>
  </conditionalFormatting>
  <conditionalFormatting sqref="J114">
    <cfRule type="cellIs" dxfId="228" priority="49" operator="between">
      <formula>4</formula>
      <formula>6</formula>
    </cfRule>
    <cfRule type="cellIs" dxfId="227" priority="50" operator="between">
      <formula>0</formula>
      <formula>3</formula>
    </cfRule>
    <cfRule type="cellIs" dxfId="226" priority="48" operator="between">
      <formula>7</formula>
      <formula>9</formula>
    </cfRule>
    <cfRule type="cellIs" dxfId="225" priority="46" operator="between">
      <formula>13</formula>
      <formula>15</formula>
    </cfRule>
    <cfRule type="cellIs" dxfId="224" priority="47" operator="between">
      <formula>10</formula>
      <formula>12</formula>
    </cfRule>
  </conditionalFormatting>
  <conditionalFormatting sqref="J123">
    <cfRule type="cellIs" dxfId="223" priority="41" operator="between">
      <formula>24</formula>
      <formula>30</formula>
    </cfRule>
    <cfRule type="cellIs" dxfId="222" priority="42" operator="between">
      <formula>18</formula>
      <formula>23</formula>
    </cfRule>
    <cfRule type="cellIs" dxfId="221" priority="44" operator="between">
      <formula>8</formula>
      <formula>12</formula>
    </cfRule>
    <cfRule type="cellIs" dxfId="220" priority="45" operator="between">
      <formula>0</formula>
      <formula>7</formula>
    </cfRule>
    <cfRule type="cellIs" dxfId="219" priority="43" operator="between">
      <formula>13</formula>
      <formula>17</formula>
    </cfRule>
  </conditionalFormatting>
  <conditionalFormatting sqref="J131">
    <cfRule type="cellIs" dxfId="218" priority="36" operator="between">
      <formula>9</formula>
      <formula>10</formula>
    </cfRule>
    <cfRule type="cellIs" dxfId="217" priority="37" operator="between">
      <formula>7</formula>
      <formula>8</formula>
    </cfRule>
    <cfRule type="cellIs" dxfId="216" priority="38" operator="between">
      <formula>6</formula>
      <formula>6</formula>
    </cfRule>
    <cfRule type="cellIs" dxfId="215" priority="40" operator="between">
      <formula>0</formula>
      <formula>3</formula>
    </cfRule>
    <cfRule type="cellIs" dxfId="214" priority="39" operator="between">
      <formula>4</formula>
      <formula>5</formula>
    </cfRule>
  </conditionalFormatting>
  <conditionalFormatting sqref="J140">
    <cfRule type="cellIs" dxfId="213" priority="34" operator="between">
      <formula>10</formula>
      <formula>13</formula>
    </cfRule>
    <cfRule type="cellIs" dxfId="212" priority="35" operator="between">
      <formula>0</formula>
      <formula>9</formula>
    </cfRule>
    <cfRule type="cellIs" dxfId="211" priority="32" operator="between">
      <formula>18</formula>
      <formula>22</formula>
    </cfRule>
    <cfRule type="cellIs" dxfId="210" priority="31" operator="between">
      <formula>23</formula>
      <formula>30</formula>
    </cfRule>
    <cfRule type="cellIs" dxfId="209" priority="33" operator="between">
      <formula>14</formula>
      <formula>17</formula>
    </cfRule>
  </conditionalFormatting>
  <conditionalFormatting sqref="J148">
    <cfRule type="cellIs" dxfId="208" priority="22" operator="between">
      <formula>4=4</formula>
      <formula>4</formula>
    </cfRule>
    <cfRule type="cellIs" dxfId="207" priority="25" operator="between">
      <formula>0</formula>
      <formula>0</formula>
    </cfRule>
    <cfRule type="cellIs" dxfId="206" priority="24" operator="between">
      <formula>1</formula>
      <formula>2</formula>
    </cfRule>
    <cfRule type="cellIs" dxfId="205" priority="23" operator="between">
      <formula>3</formula>
      <formula>3</formula>
    </cfRule>
    <cfRule type="cellIs" dxfId="204" priority="21" operator="between">
      <formula>5</formula>
      <formula>5</formula>
    </cfRule>
  </conditionalFormatting>
  <conditionalFormatting sqref="J150">
    <cfRule type="cellIs" dxfId="203" priority="16" operator="between">
      <formula>180</formula>
      <formula>220</formula>
    </cfRule>
    <cfRule type="cellIs" dxfId="202" priority="17" operator="between">
      <formula>141</formula>
      <formula>180</formula>
    </cfRule>
    <cfRule type="cellIs" dxfId="201" priority="18" operator="between">
      <formula>99</formula>
      <formula>140</formula>
    </cfRule>
    <cfRule type="cellIs" dxfId="200" priority="20" operator="between">
      <formula>0</formula>
      <formula>56</formula>
    </cfRule>
    <cfRule type="cellIs" dxfId="199" priority="19" operator="between">
      <formula>57</formula>
      <formula>98</formula>
    </cfRule>
  </conditionalFormatting>
  <dataValidations xWindow="689" yWindow="707" count="14">
    <dataValidation allowBlank="1" showInputMessage="1" showErrorMessage="1" prompt="Text field for additional info" sqref="G86:I87 G117:I117 G119:I122 G126:I130 G108:I108 G134:I139 F72:I72 G99:I104 F60:I64 G143:I143 F29 G91:I96 F35:I49 G110:G112 H110:I110 H112:I112 G65:I69 G71:I71" xr:uid="{00000000-0002-0000-0100-000000000000}"/>
    <dataValidation allowBlank="1" showInputMessage="1" showErrorMessage="1" prompt="Text field for additional information" sqref="C73:I74 J149 C114:I115 C123:I124 C131:I132 C140:I141 C148:I149 J141 C105:I106 C25:I25 J115 J106 J74 J124 J132 C91:C96 J89 C97:I97 C88:I89" xr:uid="{00000000-0002-0000-0100-000001000000}"/>
    <dataValidation allowBlank="1" showInputMessage="1" showErrorMessage="1" prompt="Text Field" sqref="F8:F9 D8:D17" xr:uid="{00000000-0002-0000-0100-000002000000}"/>
    <dataValidation allowBlank="1" showInputMessage="1" showErrorMessage="1" prompt="Enter number of staff who have left in the past 6 mths" sqref="F65" xr:uid="{00000000-0002-0000-0100-000003000000}"/>
    <dataValidation allowBlank="1" showInputMessage="1" showErrorMessage="1" prompt="Enter duration remaining on the lease" sqref="F112" xr:uid="{00000000-0002-0000-0100-000004000000}"/>
    <dataValidation allowBlank="1" showInputMessage="1" showErrorMessage="1" prompt="Text Field - Enter details relating to the break clauses of the lease" sqref="F113" xr:uid="{00000000-0002-0000-0100-000005000000}"/>
    <dataValidation allowBlank="1" showInputMessage="1" showErrorMessage="1" prompt="Enter F&amp;F Score" sqref="F127" xr:uid="{00000000-0002-0000-0100-000006000000}"/>
    <dataValidation allowBlank="1" showInputMessage="1" showErrorMessage="1" prompt="Enter last CQC visit date" sqref="F128" xr:uid="{00000000-0002-0000-0100-000007000000}"/>
    <dataValidation allowBlank="1" showInputMessage="1" showErrorMessage="1" prompt="Enter lastest QOF Achievement Points" sqref="F130" xr:uid="{00000000-0002-0000-0100-000008000000}"/>
    <dataValidation allowBlank="1" showInputMessage="1" showErrorMessage="1" prompt="Text Field for additional information_x000a_" sqref="F144:I147" xr:uid="{00000000-0002-0000-0100-000009000000}"/>
    <dataValidation allowBlank="1" showInputMessage="1" showErrorMessage="1" prompt="_x000a_" sqref="G29" xr:uid="{00000000-0002-0000-0100-00000A000000}"/>
    <dataValidation allowBlank="1" showInputMessage="1" showErrorMessage="1" prompt="Enter total no. of staff for this discipline" sqref="C29:C32 C51:C57 C35:C48" xr:uid="{00000000-0002-0000-0100-00000B000000}"/>
    <dataValidation allowBlank="1" showInputMessage="1" showErrorMessage="1" prompt="Enter No. of Vacancies" sqref="C60:C64" xr:uid="{00000000-0002-0000-0100-00000C000000}"/>
    <dataValidation allowBlank="1" showInputMessage="1" showErrorMessage="1" prompt="Enter Average Duration of Vacancy" sqref="E60:E64" xr:uid="{00000000-0002-0000-0100-00000D000000}"/>
  </dataValidations>
  <pageMargins left="0.59055118110236227" right="0.19685039370078741" top="0.39370078740157483" bottom="0.19685039370078741" header="0.31496062992125984" footer="0.31496062992125984"/>
  <pageSetup paperSize="8" scale="59" fitToWidth="0" orientation="portrait" r:id="rId1"/>
  <extLst>
    <ext xmlns:x14="http://schemas.microsoft.com/office/spreadsheetml/2009/9/main" uri="{CCE6A557-97BC-4b89-ADB6-D9C93CAAB3DF}">
      <x14:dataValidations xmlns:xm="http://schemas.microsoft.com/office/excel/2006/main" xWindow="689" yWindow="707" count="41">
        <x14:dataValidation type="list" allowBlank="1" showInputMessage="1" showErrorMessage="1" xr:uid="{00000000-0002-0000-0100-00000E000000}">
          <x14:formula1>
            <xm:f>Dropdowns!$W$4:$W$8</xm:f>
          </x14:formula1>
          <xm:sqref>F126</xm:sqref>
        </x14:dataValidation>
        <x14:dataValidation type="list" allowBlank="1" showInputMessage="1" showErrorMessage="1" xr:uid="{00000000-0002-0000-0100-00000F000000}">
          <x14:formula1>
            <xm:f>Dropdowns!$S$22:$S$23</xm:f>
          </x14:formula1>
          <xm:sqref>F120</xm:sqref>
        </x14:dataValidation>
        <x14:dataValidation type="list" allowBlank="1" showInputMessage="1" showErrorMessage="1" xr:uid="{00000000-0002-0000-0100-000010000000}">
          <x14:formula1>
            <xm:f>Dropdowns!$W$22:$W$25</xm:f>
          </x14:formula1>
          <xm:sqref>F129</xm:sqref>
        </x14:dataValidation>
        <x14:dataValidation type="list" allowBlank="1" showInputMessage="1" showErrorMessage="1" xr:uid="{00000000-0002-0000-0100-000011000000}">
          <x14:formula1>
            <xm:f>Dropdowns!$K$28:$K$32</xm:f>
          </x14:formula1>
          <xm:sqref>F87</xm:sqref>
        </x14:dataValidation>
        <x14:dataValidation type="list" allowBlank="1" showInputMessage="1" showErrorMessage="1" xr:uid="{00000000-0002-0000-0100-000012000000}">
          <x14:formula1>
            <xm:f>Dropdowns!$O$52:$O$57</xm:f>
          </x14:formula1>
          <xm:sqref>F99</xm:sqref>
        </x14:dataValidation>
        <x14:dataValidation type="list" allowBlank="1" showInputMessage="1" showErrorMessage="1" xr:uid="{00000000-0002-0000-0100-000013000000}">
          <x14:formula1>
            <xm:f>Dropdowns!$S$34:$S$38</xm:f>
          </x14:formula1>
          <xm:sqref>F122</xm:sqref>
        </x14:dataValidation>
        <x14:dataValidation type="list" allowBlank="1" showInputMessage="1" showErrorMessage="1" xr:uid="{00000000-0002-0000-0100-000014000000}">
          <x14:formula1>
            <xm:f>Dropdowns!$S$16:$S$20</xm:f>
          </x14:formula1>
          <xm:sqref>F119</xm:sqref>
        </x14:dataValidation>
        <x14:dataValidation type="list" allowBlank="1" showInputMessage="1" showErrorMessage="1" xr:uid="{00000000-0002-0000-0100-000015000000}">
          <x14:formula1>
            <xm:f>Dropdowns!$S$10:$S$14</xm:f>
          </x14:formula1>
          <xm:sqref>F118</xm:sqref>
        </x14:dataValidation>
        <x14:dataValidation type="list" allowBlank="1" showInputMessage="1" showErrorMessage="1" xr:uid="{00000000-0002-0000-0100-000016000000}">
          <x14:formula1>
            <xm:f>Dropdowns!$AA$10:$AA$14</xm:f>
          </x14:formula1>
          <xm:sqref>F135</xm:sqref>
        </x14:dataValidation>
        <x14:dataValidation type="list" allowBlank="1" showInputMessage="1" showErrorMessage="1" xr:uid="{00000000-0002-0000-0100-000017000000}">
          <x14:formula1>
            <xm:f>Dropdowns!$AA$34:$AA$38</xm:f>
          </x14:formula1>
          <xm:sqref>F139</xm:sqref>
        </x14:dataValidation>
        <x14:dataValidation type="list" allowBlank="1" showInputMessage="1" showErrorMessage="1" xr:uid="{00000000-0002-0000-0100-000018000000}">
          <x14:formula1>
            <xm:f>Dropdowns!$G$76:$G$77</xm:f>
          </x14:formula1>
          <xm:sqref>F66</xm:sqref>
        </x14:dataValidation>
        <x14:dataValidation type="list" allowBlank="1" showInputMessage="1" showErrorMessage="1" xr:uid="{00000000-0002-0000-0100-000019000000}">
          <x14:formula1>
            <xm:f>Dropdowns!$O$65:$O$67</xm:f>
          </x14:formula1>
          <xm:sqref>F101</xm:sqref>
        </x14:dataValidation>
        <x14:dataValidation type="list" allowBlank="1" showInputMessage="1" showErrorMessage="1" xr:uid="{00000000-0002-0000-0100-00001A000000}">
          <x14:formula1>
            <xm:f>Dropdowns!$C$14:$C$15</xm:f>
          </x14:formula1>
          <xm:sqref>F17:J17</xm:sqref>
        </x14:dataValidation>
        <x14:dataValidation type="list" allowBlank="1" showInputMessage="1" showErrorMessage="1" xr:uid="{00000000-0002-0000-0100-00001B000000}">
          <x14:formula1>
            <xm:f>Dropdowns!$C$4:$C$8</xm:f>
          </x14:formula1>
          <xm:sqref>F12:J12</xm:sqref>
        </x14:dataValidation>
        <x14:dataValidation type="list" allowBlank="1" showInputMessage="1" showErrorMessage="1" xr:uid="{00000000-0002-0000-0100-00001D000000}">
          <x14:formula1>
            <xm:f>Dropdowns!$C$10:$C$13</xm:f>
          </x14:formula1>
          <xm:sqref>F13:J13</xm:sqref>
        </x14:dataValidation>
        <x14:dataValidation type="list" allowBlank="1" showInputMessage="1" showErrorMessage="1" xr:uid="{00000000-0002-0000-0100-00001E000000}">
          <x14:formula1>
            <xm:f>Dropdowns!$C$15:$C$16</xm:f>
          </x14:formula1>
          <xm:sqref>F14:J14 F16:J16</xm:sqref>
        </x14:dataValidation>
        <x14:dataValidation type="list" allowBlank="1" showInputMessage="1" showErrorMessage="1" xr:uid="{00000000-0002-0000-0100-00001F000000}">
          <x14:formula1>
            <xm:f>Dropdowns!$C$18:$C$19</xm:f>
          </x14:formula1>
          <xm:sqref>F15:J15</xm:sqref>
        </x14:dataValidation>
        <x14:dataValidation type="list" allowBlank="1" showInputMessage="1" showErrorMessage="1" xr:uid="{00000000-0002-0000-0100-000020000000}">
          <x14:formula1>
            <xm:f>Dropdowns!$C$28:$C$31</xm:f>
          </x14:formula1>
          <xm:sqref>F10:J10</xm:sqref>
        </x14:dataValidation>
        <x14:dataValidation type="list" allowBlank="1" showInputMessage="1" showErrorMessage="1" xr:uid="{00000000-0002-0000-0100-000021000000}">
          <x14:formula1>
            <xm:f>Dropdowns!$K$22:$K$26</xm:f>
          </x14:formula1>
          <xm:sqref>F86</xm:sqref>
        </x14:dataValidation>
        <x14:dataValidation type="list" allowBlank="1" showInputMessage="1" showErrorMessage="1" xr:uid="{00000000-0002-0000-0100-000022000000}">
          <x14:formula1>
            <xm:f>Dropdowns!$S$4:$S$5</xm:f>
          </x14:formula1>
          <xm:sqref>F117</xm:sqref>
        </x14:dataValidation>
        <x14:dataValidation type="list" allowBlank="1" showInputMessage="1" showErrorMessage="1" xr:uid="{00000000-0002-0000-0100-000023000000}">
          <x14:formula1>
            <xm:f>Dropdowns!$S$28:$S$30</xm:f>
          </x14:formula1>
          <xm:sqref>F121</xm:sqref>
        </x14:dataValidation>
        <x14:dataValidation type="list" allowBlank="1" showInputMessage="1" showErrorMessage="1" xr:uid="{00000000-0002-0000-0100-000024000000}">
          <x14:formula1>
            <xm:f>Dropdowns!$AA$4:$AA$8</xm:f>
          </x14:formula1>
          <xm:sqref>F134</xm:sqref>
        </x14:dataValidation>
        <x14:dataValidation type="list" allowBlank="1" showInputMessage="1" showErrorMessage="1" xr:uid="{00000000-0002-0000-0100-000025000000}">
          <x14:formula1>
            <xm:f>Dropdowns!$AA$16:$AA$20</xm:f>
          </x14:formula1>
          <xm:sqref>F136</xm:sqref>
        </x14:dataValidation>
        <x14:dataValidation type="list" allowBlank="1" showInputMessage="1" showErrorMessage="1" xr:uid="{00000000-0002-0000-0100-000026000000}">
          <x14:formula1>
            <xm:f>Dropdowns!$AA$22:$AA$26</xm:f>
          </x14:formula1>
          <xm:sqref>F137</xm:sqref>
        </x14:dataValidation>
        <x14:dataValidation type="list" allowBlank="1" showInputMessage="1" showErrorMessage="1" xr:uid="{00000000-0002-0000-0100-000027000000}">
          <x14:formula1>
            <xm:f>Dropdowns!$AA$28:$AA$32</xm:f>
          </x14:formula1>
          <xm:sqref>F138</xm:sqref>
        </x14:dataValidation>
        <x14:dataValidation type="list" allowBlank="1" showInputMessage="1" showErrorMessage="1" xr:uid="{00000000-0002-0000-0100-000028000000}">
          <x14:formula1>
            <xm:f>Dropdowns!$AE$4:$AE$8</xm:f>
          </x14:formula1>
          <xm:sqref>F143</xm:sqref>
        </x14:dataValidation>
        <x14:dataValidation type="list" allowBlank="1" showInputMessage="1" showErrorMessage="1" xr:uid="{00000000-0002-0000-0100-00002A000000}">
          <x14:formula1>
            <xm:f>Dropdowns!$O$59:$O$61</xm:f>
          </x14:formula1>
          <xm:sqref>F100</xm:sqref>
        </x14:dataValidation>
        <x14:dataValidation type="list" allowBlank="1" showInputMessage="1" showErrorMessage="1" xr:uid="{00000000-0002-0000-0100-00002B000000}">
          <x14:formula1>
            <xm:f>Dropdowns!$O$71:$O$73</xm:f>
          </x14:formula1>
          <xm:sqref>F102</xm:sqref>
        </x14:dataValidation>
        <x14:dataValidation type="list" allowBlank="1" showInputMessage="1" showErrorMessage="1" xr:uid="{00000000-0002-0000-0100-00002C000000}">
          <x14:formula1>
            <xm:f>Dropdowns!$O$77:$O$79</xm:f>
          </x14:formula1>
          <xm:sqref>F103</xm:sqref>
        </x14:dataValidation>
        <x14:dataValidation type="list" allowBlank="1" showInputMessage="1" showErrorMessage="1" xr:uid="{00000000-0002-0000-0100-00002D000000}">
          <x14:formula1>
            <xm:f>Dropdowns!$O$83:$O$85</xm:f>
          </x14:formula1>
          <xm:sqref>F104</xm:sqref>
        </x14:dataValidation>
        <x14:dataValidation type="list" allowBlank="1" showInputMessage="1" showErrorMessage="1" xr:uid="{00000000-0002-0000-0100-00002E000000}">
          <x14:formula1>
            <xm:f>Dropdowns!$O$100:$O$105</xm:f>
          </x14:formula1>
          <xm:sqref>F108</xm:sqref>
        </x14:dataValidation>
        <x14:dataValidation type="list" allowBlank="1" showInputMessage="1" showErrorMessage="1" xr:uid="{00000000-0002-0000-0100-00002F000000}">
          <x14:formula1>
            <xm:f>Dropdowns!$O$107:$O$113</xm:f>
          </x14:formula1>
          <xm:sqref>F109</xm:sqref>
        </x14:dataValidation>
        <x14:dataValidation type="list" allowBlank="1" showInputMessage="1" showErrorMessage="1" xr:uid="{00000000-0002-0000-0100-000031000000}">
          <x14:formula1>
            <xm:f>Dropdowns!$O$115:$O$116</xm:f>
          </x14:formula1>
          <xm:sqref>G109:I109</xm:sqref>
        </x14:dataValidation>
        <x14:dataValidation type="list" allowBlank="1" showInputMessage="1" showErrorMessage="1" xr:uid="{00000000-0002-0000-0100-000032000000}">
          <x14:formula1>
            <xm:f>Dropdowns!$O$121:$O$123</xm:f>
          </x14:formula1>
          <xm:sqref>F110:F111</xm:sqref>
        </x14:dataValidation>
        <x14:dataValidation type="list" allowBlank="1" showInputMessage="1" showErrorMessage="1" xr:uid="{00000000-0002-0000-0100-000033000000}">
          <x14:formula1>
            <xm:f>Dropdowns!$O$4:$O$6</xm:f>
          </x14:formula1>
          <xm:sqref>F91</xm:sqref>
        </x14:dataValidation>
        <x14:dataValidation type="list" allowBlank="1" showInputMessage="1" showErrorMessage="1" xr:uid="{00000000-0002-0000-0100-000034000000}">
          <x14:formula1>
            <xm:f>Dropdowns!$O$11:$O$13</xm:f>
          </x14:formula1>
          <xm:sqref>F92</xm:sqref>
        </x14:dataValidation>
        <x14:dataValidation type="list" allowBlank="1" showInputMessage="1" showErrorMessage="1" xr:uid="{00000000-0002-0000-0100-000035000000}">
          <x14:formula1>
            <xm:f>Dropdowns!$O$17:$O$19</xm:f>
          </x14:formula1>
          <xm:sqref>F93</xm:sqref>
        </x14:dataValidation>
        <x14:dataValidation type="list" allowBlank="1" showInputMessage="1" showErrorMessage="1" xr:uid="{00000000-0002-0000-0100-000036000000}">
          <x14:formula1>
            <xm:f>Dropdowns!$O$23:$O$24</xm:f>
          </x14:formula1>
          <xm:sqref>F94</xm:sqref>
        </x14:dataValidation>
        <x14:dataValidation type="list" allowBlank="1" showInputMessage="1" showErrorMessage="1" xr:uid="{00000000-0002-0000-0100-000037000000}">
          <x14:formula1>
            <xm:f>Dropdowns!$O$29:$O$30</xm:f>
          </x14:formula1>
          <xm:sqref>F95</xm:sqref>
        </x14:dataValidation>
        <x14:dataValidation type="list" allowBlank="1" showInputMessage="1" showErrorMessage="1" xr:uid="{00000000-0002-0000-0100-000038000000}">
          <x14:formula1>
            <xm:f>Dropdowns!$O$35:$O$37</xm:f>
          </x14:formula1>
          <xm:sqref>F96</xm:sqref>
        </x14:dataValidation>
        <x14:dataValidation type="list" allowBlank="1" showInputMessage="1" showErrorMessage="1" xr:uid="{00000000-0002-0000-0100-000030000000}">
          <x14:formula1>
            <xm:f>Dropdowns!$G$82:$G$83</xm:f>
          </x14:formula1>
          <xm:sqref>F67:F71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368"/>
  <sheetViews>
    <sheetView topLeftCell="A233" zoomScale="90" zoomScaleNormal="90" workbookViewId="0">
      <selection activeCell="B233" sqref="B233"/>
    </sheetView>
  </sheetViews>
  <sheetFormatPr defaultRowHeight="14.4"/>
  <cols>
    <col min="1" max="1" width="8.109375" customWidth="1"/>
    <col min="2" max="2" width="31.6640625" customWidth="1"/>
    <col min="3" max="3" width="29.33203125" customWidth="1"/>
    <col min="4" max="4" width="20.6640625" customWidth="1"/>
    <col min="5" max="5" width="27.109375" customWidth="1"/>
    <col min="6" max="16" width="14.33203125" customWidth="1"/>
    <col min="17" max="17" width="5.33203125" customWidth="1"/>
    <col min="18" max="18" width="1.88671875" customWidth="1"/>
    <col min="19" max="19" width="19.109375" hidden="1" customWidth="1"/>
    <col min="28" max="28" width="32" customWidth="1"/>
  </cols>
  <sheetData>
    <row r="1" spans="1:19" ht="33" customHeight="1">
      <c r="A1" s="186" t="s">
        <v>314</v>
      </c>
      <c r="B1" s="132"/>
      <c r="C1" s="132"/>
      <c r="D1" s="132"/>
      <c r="E1" s="132"/>
      <c r="I1" s="590" t="s">
        <v>315</v>
      </c>
      <c r="J1" s="591"/>
      <c r="K1" s="591"/>
      <c r="L1" s="591"/>
      <c r="M1" s="591"/>
      <c r="N1" s="592"/>
    </row>
    <row r="2" spans="1:19" ht="32.25" customHeight="1">
      <c r="B2" s="134"/>
      <c r="I2" s="606" t="s">
        <v>316</v>
      </c>
      <c r="J2" s="607"/>
      <c r="K2" s="607"/>
      <c r="L2" s="607"/>
      <c r="M2" s="607"/>
      <c r="N2" s="608"/>
    </row>
    <row r="3" spans="1:19" ht="33" customHeight="1" thickBot="1">
      <c r="A3" s="17" t="s">
        <v>9</v>
      </c>
      <c r="B3" s="134" t="s">
        <v>317</v>
      </c>
      <c r="C3" s="134"/>
      <c r="D3" s="134"/>
      <c r="E3" s="134"/>
      <c r="I3" s="612" t="s">
        <v>62</v>
      </c>
      <c r="J3" s="613"/>
      <c r="K3" s="613"/>
      <c r="L3" s="613"/>
      <c r="M3" s="613"/>
      <c r="N3" s="614"/>
    </row>
    <row r="4" spans="1:19" ht="15" customHeight="1" thickBot="1">
      <c r="A4" s="17" t="s">
        <v>9</v>
      </c>
      <c r="B4" t="s">
        <v>318</v>
      </c>
      <c r="I4" s="18"/>
    </row>
    <row r="5" spans="1:19">
      <c r="A5" s="17" t="s">
        <v>9</v>
      </c>
      <c r="B5" t="s">
        <v>319</v>
      </c>
      <c r="I5" s="187" t="s">
        <v>320</v>
      </c>
      <c r="J5" s="337"/>
      <c r="K5" s="337"/>
      <c r="L5" s="337"/>
      <c r="M5" s="337"/>
      <c r="N5" s="338" t="s">
        <v>321</v>
      </c>
    </row>
    <row r="6" spans="1:19">
      <c r="A6" s="17" t="s">
        <v>9</v>
      </c>
      <c r="B6" t="s">
        <v>322</v>
      </c>
      <c r="I6" s="188" t="s">
        <v>323</v>
      </c>
      <c r="J6" s="189"/>
      <c r="L6" t="s">
        <v>324</v>
      </c>
      <c r="N6" s="197" t="s">
        <v>325</v>
      </c>
    </row>
    <row r="7" spans="1:19">
      <c r="A7" s="17" t="s">
        <v>9</v>
      </c>
      <c r="B7" s="223" t="s">
        <v>326</v>
      </c>
      <c r="I7" s="188" t="s">
        <v>327</v>
      </c>
      <c r="J7" s="190"/>
      <c r="L7" t="s">
        <v>328</v>
      </c>
      <c r="M7" s="18"/>
      <c r="N7" s="198" t="s">
        <v>329</v>
      </c>
    </row>
    <row r="8" spans="1:19" ht="15" customHeight="1">
      <c r="A8" s="17"/>
      <c r="B8" t="s">
        <v>330</v>
      </c>
      <c r="I8" s="188" t="s">
        <v>331</v>
      </c>
      <c r="J8" s="191"/>
      <c r="K8" s="18"/>
      <c r="L8" t="s">
        <v>332</v>
      </c>
      <c r="M8" s="18"/>
      <c r="N8" s="199" t="s">
        <v>333</v>
      </c>
    </row>
    <row r="9" spans="1:19" ht="15" customHeight="1">
      <c r="A9" s="17" t="s">
        <v>9</v>
      </c>
      <c r="B9" t="s">
        <v>334</v>
      </c>
      <c r="I9" s="188" t="s">
        <v>335</v>
      </c>
      <c r="J9" s="22"/>
      <c r="K9" s="18"/>
      <c r="L9" t="s">
        <v>336</v>
      </c>
      <c r="M9" s="18"/>
      <c r="N9" s="200" t="s">
        <v>337</v>
      </c>
    </row>
    <row r="10" spans="1:19" ht="16.5" customHeight="1" thickBot="1">
      <c r="A10" s="17" t="s">
        <v>9</v>
      </c>
      <c r="B10" s="589" t="s">
        <v>338</v>
      </c>
      <c r="C10" s="589"/>
      <c r="D10" s="589"/>
      <c r="E10" s="589"/>
      <c r="F10" s="589"/>
      <c r="G10" s="589"/>
      <c r="H10" s="596"/>
      <c r="I10" s="192" t="s">
        <v>339</v>
      </c>
      <c r="J10" s="193"/>
      <c r="K10" s="194"/>
      <c r="L10" s="195" t="s">
        <v>340</v>
      </c>
      <c r="M10" s="194"/>
      <c r="N10" s="201" t="s">
        <v>341</v>
      </c>
    </row>
    <row r="11" spans="1:19">
      <c r="A11" s="17" t="s">
        <v>9</v>
      </c>
      <c r="B11" t="s">
        <v>342</v>
      </c>
    </row>
    <row r="12" spans="1:19" ht="15" thickBot="1"/>
    <row r="13" spans="1:19" ht="26.4" thickBot="1">
      <c r="A13" s="90">
        <v>2.1</v>
      </c>
      <c r="B13" s="603" t="s">
        <v>343</v>
      </c>
      <c r="C13" s="604"/>
      <c r="D13" s="604"/>
      <c r="E13" s="605"/>
      <c r="F13" s="593" t="s">
        <v>87</v>
      </c>
      <c r="G13" s="594"/>
      <c r="H13" s="595" t="s">
        <v>344</v>
      </c>
      <c r="I13" s="593"/>
      <c r="J13" s="594"/>
      <c r="K13" s="595" t="s">
        <v>345</v>
      </c>
      <c r="L13" s="593"/>
      <c r="M13" s="594"/>
      <c r="N13" s="595" t="s">
        <v>346</v>
      </c>
      <c r="O13" s="593"/>
      <c r="P13" s="594"/>
      <c r="S13" s="339" t="s">
        <v>321</v>
      </c>
    </row>
    <row r="14" spans="1:19" ht="49.5" customHeight="1" thickBot="1">
      <c r="B14" s="166" t="s">
        <v>347</v>
      </c>
      <c r="C14" s="168" t="s">
        <v>348</v>
      </c>
      <c r="D14" s="185" t="s">
        <v>349</v>
      </c>
      <c r="E14" s="185" t="s">
        <v>350</v>
      </c>
      <c r="F14" s="151" t="s">
        <v>351</v>
      </c>
      <c r="G14" s="152" t="s">
        <v>352</v>
      </c>
      <c r="H14" s="135" t="s">
        <v>351</v>
      </c>
      <c r="I14" s="136" t="s">
        <v>353</v>
      </c>
      <c r="J14" s="137" t="s">
        <v>354</v>
      </c>
      <c r="K14" s="135" t="s">
        <v>351</v>
      </c>
      <c r="L14" s="136" t="s">
        <v>353</v>
      </c>
      <c r="M14" s="137" t="s">
        <v>354</v>
      </c>
      <c r="N14" s="135" t="s">
        <v>351</v>
      </c>
      <c r="O14" s="136" t="s">
        <v>353</v>
      </c>
      <c r="P14" s="137" t="s">
        <v>354</v>
      </c>
      <c r="S14" s="340">
        <f>SUM(S15:S59)</f>
        <v>0</v>
      </c>
    </row>
    <row r="15" spans="1:19">
      <c r="B15" s="148"/>
      <c r="C15" s="167"/>
      <c r="D15" s="167"/>
      <c r="E15" s="167"/>
      <c r="F15" s="403"/>
      <c r="G15" s="434"/>
      <c r="H15" s="406">
        <f>($F15+1)</f>
        <v>1</v>
      </c>
      <c r="I15" s="437">
        <f>IF($H15&gt;59, "0", $G15)</f>
        <v>0</v>
      </c>
      <c r="J15" s="138">
        <f t="shared" ref="J15:J59" si="0">I15</f>
        <v>0</v>
      </c>
      <c r="K15" s="406">
        <f>$F15+2</f>
        <v>2</v>
      </c>
      <c r="L15" s="437">
        <f>IF($K15&gt;59, "0", IF($J15 &gt;0, $J15, IF($J15=0, $I15)))</f>
        <v>0</v>
      </c>
      <c r="M15" s="138">
        <f t="shared" ref="M15:M59" si="1">L15</f>
        <v>0</v>
      </c>
      <c r="N15" s="406">
        <f>$F15+5</f>
        <v>5</v>
      </c>
      <c r="O15" s="437">
        <f>IF($N15&gt;59, "0", IF($M15 &gt;0, $M15, IF($M15=0, $L15)))</f>
        <v>0</v>
      </c>
      <c r="P15" s="138">
        <f t="shared" ref="P15:P59" si="2">O15</f>
        <v>0</v>
      </c>
      <c r="S15" s="244">
        <v>0</v>
      </c>
    </row>
    <row r="16" spans="1:19">
      <c r="B16" s="149"/>
      <c r="C16" s="167"/>
      <c r="D16" s="167"/>
      <c r="E16" s="167"/>
      <c r="F16" s="404"/>
      <c r="G16" s="435"/>
      <c r="H16" s="407">
        <f t="shared" ref="H16:H59" si="3">($F16+1)</f>
        <v>1</v>
      </c>
      <c r="I16" s="438">
        <f t="shared" ref="I16:I59" si="4">IF($H16&gt;59, "0", $G16)</f>
        <v>0</v>
      </c>
      <c r="J16" s="138">
        <f t="shared" si="0"/>
        <v>0</v>
      </c>
      <c r="K16" s="407">
        <f t="shared" ref="K16:K59" si="5">$F16+2</f>
        <v>2</v>
      </c>
      <c r="L16" s="438">
        <f t="shared" ref="L16:L59" si="6">IF($K16&gt;59, "0", IF($J16 &gt;0, $J16, IF($J16=0, $I16)))</f>
        <v>0</v>
      </c>
      <c r="M16" s="138">
        <f t="shared" si="1"/>
        <v>0</v>
      </c>
      <c r="N16" s="407">
        <f t="shared" ref="N16:N59" si="7">$F16+5</f>
        <v>5</v>
      </c>
      <c r="O16" s="438">
        <f t="shared" ref="O16:O59" si="8">IF($N16&gt;59, "0", IF($M16 &gt;0, $M16, IF($M16=0, $L16)))</f>
        <v>0</v>
      </c>
      <c r="P16" s="138">
        <f t="shared" si="2"/>
        <v>0</v>
      </c>
      <c r="S16" s="244">
        <v>0</v>
      </c>
    </row>
    <row r="17" spans="2:19">
      <c r="B17" s="149"/>
      <c r="C17" s="167"/>
      <c r="D17" s="167"/>
      <c r="E17" s="167"/>
      <c r="F17" s="404"/>
      <c r="G17" s="435"/>
      <c r="H17" s="407">
        <f t="shared" si="3"/>
        <v>1</v>
      </c>
      <c r="I17" s="438">
        <f t="shared" si="4"/>
        <v>0</v>
      </c>
      <c r="J17" s="138">
        <f t="shared" si="0"/>
        <v>0</v>
      </c>
      <c r="K17" s="407">
        <f t="shared" si="5"/>
        <v>2</v>
      </c>
      <c r="L17" s="438">
        <f t="shared" si="6"/>
        <v>0</v>
      </c>
      <c r="M17" s="138">
        <f t="shared" si="1"/>
        <v>0</v>
      </c>
      <c r="N17" s="407">
        <f t="shared" si="7"/>
        <v>5</v>
      </c>
      <c r="O17" s="438">
        <f t="shared" si="8"/>
        <v>0</v>
      </c>
      <c r="P17" s="138">
        <f t="shared" si="2"/>
        <v>0</v>
      </c>
      <c r="S17" s="244">
        <v>0</v>
      </c>
    </row>
    <row r="18" spans="2:19">
      <c r="B18" s="149"/>
      <c r="C18" s="167"/>
      <c r="D18" s="167"/>
      <c r="E18" s="167"/>
      <c r="F18" s="404"/>
      <c r="G18" s="435"/>
      <c r="H18" s="407">
        <f t="shared" si="3"/>
        <v>1</v>
      </c>
      <c r="I18" s="438">
        <f t="shared" si="4"/>
        <v>0</v>
      </c>
      <c r="J18" s="138">
        <f t="shared" ref="J18:J19" si="9">I18</f>
        <v>0</v>
      </c>
      <c r="K18" s="407">
        <f t="shared" si="5"/>
        <v>2</v>
      </c>
      <c r="L18" s="438">
        <f t="shared" si="6"/>
        <v>0</v>
      </c>
      <c r="M18" s="138">
        <f t="shared" si="1"/>
        <v>0</v>
      </c>
      <c r="N18" s="407">
        <f t="shared" si="7"/>
        <v>5</v>
      </c>
      <c r="O18" s="438">
        <f t="shared" si="8"/>
        <v>0</v>
      </c>
      <c r="P18" s="138">
        <f t="shared" si="2"/>
        <v>0</v>
      </c>
      <c r="S18" s="244">
        <v>0</v>
      </c>
    </row>
    <row r="19" spans="2:19">
      <c r="B19" s="149"/>
      <c r="C19" s="167"/>
      <c r="D19" s="167"/>
      <c r="E19" s="167"/>
      <c r="F19" s="404"/>
      <c r="G19" s="435"/>
      <c r="H19" s="407">
        <f t="shared" si="3"/>
        <v>1</v>
      </c>
      <c r="I19" s="438">
        <f t="shared" si="4"/>
        <v>0</v>
      </c>
      <c r="J19" s="138">
        <f t="shared" si="9"/>
        <v>0</v>
      </c>
      <c r="K19" s="407">
        <f t="shared" si="5"/>
        <v>2</v>
      </c>
      <c r="L19" s="438">
        <f t="shared" si="6"/>
        <v>0</v>
      </c>
      <c r="M19" s="138">
        <f t="shared" ref="M19" si="10">L19</f>
        <v>0</v>
      </c>
      <c r="N19" s="407">
        <f t="shared" si="7"/>
        <v>5</v>
      </c>
      <c r="O19" s="438">
        <f t="shared" si="8"/>
        <v>0</v>
      </c>
      <c r="P19" s="138">
        <f t="shared" ref="P19" si="11">O19</f>
        <v>0</v>
      </c>
      <c r="S19" s="244"/>
    </row>
    <row r="20" spans="2:19">
      <c r="B20" s="149"/>
      <c r="C20" s="167"/>
      <c r="D20" s="167"/>
      <c r="E20" s="167"/>
      <c r="F20" s="404"/>
      <c r="G20" s="435"/>
      <c r="H20" s="407">
        <f t="shared" si="3"/>
        <v>1</v>
      </c>
      <c r="I20" s="438">
        <f t="shared" si="4"/>
        <v>0</v>
      </c>
      <c r="J20" s="138">
        <f t="shared" ref="J20" si="12">I20</f>
        <v>0</v>
      </c>
      <c r="K20" s="407">
        <f t="shared" si="5"/>
        <v>2</v>
      </c>
      <c r="L20" s="438">
        <f t="shared" si="6"/>
        <v>0</v>
      </c>
      <c r="M20" s="138">
        <f t="shared" ref="M20" si="13">L20</f>
        <v>0</v>
      </c>
      <c r="N20" s="407">
        <f t="shared" si="7"/>
        <v>5</v>
      </c>
      <c r="O20" s="438">
        <f t="shared" si="8"/>
        <v>0</v>
      </c>
      <c r="P20" s="138">
        <f t="shared" ref="P20" si="14">O20</f>
        <v>0</v>
      </c>
      <c r="S20" s="244"/>
    </row>
    <row r="21" spans="2:19">
      <c r="B21" s="149"/>
      <c r="C21" s="167"/>
      <c r="D21" s="167"/>
      <c r="E21" s="167"/>
      <c r="F21" s="404"/>
      <c r="G21" s="435"/>
      <c r="H21" s="407">
        <f t="shared" si="3"/>
        <v>1</v>
      </c>
      <c r="I21" s="438">
        <f t="shared" si="4"/>
        <v>0</v>
      </c>
      <c r="J21" s="138">
        <f t="shared" ref="J21:J32" si="15">I21</f>
        <v>0</v>
      </c>
      <c r="K21" s="407">
        <f t="shared" si="5"/>
        <v>2</v>
      </c>
      <c r="L21" s="438">
        <f t="shared" si="6"/>
        <v>0</v>
      </c>
      <c r="M21" s="138">
        <f t="shared" ref="M21:M33" si="16">L21</f>
        <v>0</v>
      </c>
      <c r="N21" s="407">
        <f t="shared" si="7"/>
        <v>5</v>
      </c>
      <c r="O21" s="438">
        <f t="shared" si="8"/>
        <v>0</v>
      </c>
      <c r="P21" s="138">
        <f t="shared" ref="P21:P33" si="17">O21</f>
        <v>0</v>
      </c>
      <c r="S21" s="244"/>
    </row>
    <row r="22" spans="2:19">
      <c r="B22" s="149"/>
      <c r="C22" s="167"/>
      <c r="D22" s="167"/>
      <c r="E22" s="167"/>
      <c r="F22" s="404"/>
      <c r="G22" s="435"/>
      <c r="H22" s="407">
        <f t="shared" si="3"/>
        <v>1</v>
      </c>
      <c r="I22" s="438">
        <f t="shared" si="4"/>
        <v>0</v>
      </c>
      <c r="J22" s="138">
        <f t="shared" si="15"/>
        <v>0</v>
      </c>
      <c r="K22" s="407">
        <f t="shared" si="5"/>
        <v>2</v>
      </c>
      <c r="L22" s="438">
        <f t="shared" si="6"/>
        <v>0</v>
      </c>
      <c r="M22" s="138">
        <f t="shared" si="16"/>
        <v>0</v>
      </c>
      <c r="N22" s="407">
        <f t="shared" si="7"/>
        <v>5</v>
      </c>
      <c r="O22" s="438">
        <f t="shared" si="8"/>
        <v>0</v>
      </c>
      <c r="P22" s="138">
        <f t="shared" si="17"/>
        <v>0</v>
      </c>
      <c r="S22" s="244"/>
    </row>
    <row r="23" spans="2:19">
      <c r="B23" s="149"/>
      <c r="C23" s="167"/>
      <c r="D23" s="167"/>
      <c r="E23" s="167"/>
      <c r="F23" s="404"/>
      <c r="G23" s="435"/>
      <c r="H23" s="407">
        <f t="shared" si="3"/>
        <v>1</v>
      </c>
      <c r="I23" s="438">
        <f t="shared" si="4"/>
        <v>0</v>
      </c>
      <c r="J23" s="138">
        <f t="shared" si="15"/>
        <v>0</v>
      </c>
      <c r="K23" s="407">
        <f t="shared" si="5"/>
        <v>2</v>
      </c>
      <c r="L23" s="438">
        <f t="shared" si="6"/>
        <v>0</v>
      </c>
      <c r="M23" s="138">
        <f t="shared" si="16"/>
        <v>0</v>
      </c>
      <c r="N23" s="407">
        <f t="shared" si="7"/>
        <v>5</v>
      </c>
      <c r="O23" s="438">
        <f t="shared" si="8"/>
        <v>0</v>
      </c>
      <c r="P23" s="138">
        <f t="shared" si="17"/>
        <v>0</v>
      </c>
      <c r="S23" s="244"/>
    </row>
    <row r="24" spans="2:19">
      <c r="B24" s="149"/>
      <c r="C24" s="167"/>
      <c r="D24" s="167"/>
      <c r="E24" s="167"/>
      <c r="F24" s="404"/>
      <c r="G24" s="435"/>
      <c r="H24" s="407">
        <f t="shared" si="3"/>
        <v>1</v>
      </c>
      <c r="I24" s="438">
        <f t="shared" si="4"/>
        <v>0</v>
      </c>
      <c r="J24" s="138">
        <f t="shared" si="15"/>
        <v>0</v>
      </c>
      <c r="K24" s="407">
        <f t="shared" si="5"/>
        <v>2</v>
      </c>
      <c r="L24" s="438">
        <f t="shared" si="6"/>
        <v>0</v>
      </c>
      <c r="M24" s="138">
        <f t="shared" si="16"/>
        <v>0</v>
      </c>
      <c r="N24" s="407">
        <f t="shared" si="7"/>
        <v>5</v>
      </c>
      <c r="O24" s="438">
        <f t="shared" si="8"/>
        <v>0</v>
      </c>
      <c r="P24" s="138">
        <f t="shared" si="17"/>
        <v>0</v>
      </c>
      <c r="S24" s="244"/>
    </row>
    <row r="25" spans="2:19">
      <c r="B25" s="149"/>
      <c r="C25" s="167"/>
      <c r="D25" s="167"/>
      <c r="E25" s="167"/>
      <c r="F25" s="404"/>
      <c r="G25" s="435"/>
      <c r="H25" s="407">
        <f t="shared" si="3"/>
        <v>1</v>
      </c>
      <c r="I25" s="438">
        <f t="shared" si="4"/>
        <v>0</v>
      </c>
      <c r="J25" s="138">
        <f t="shared" si="15"/>
        <v>0</v>
      </c>
      <c r="K25" s="407">
        <f t="shared" si="5"/>
        <v>2</v>
      </c>
      <c r="L25" s="438">
        <f t="shared" si="6"/>
        <v>0</v>
      </c>
      <c r="M25" s="138">
        <f t="shared" si="16"/>
        <v>0</v>
      </c>
      <c r="N25" s="407">
        <f t="shared" si="7"/>
        <v>5</v>
      </c>
      <c r="O25" s="438">
        <f t="shared" si="8"/>
        <v>0</v>
      </c>
      <c r="P25" s="138">
        <f t="shared" si="17"/>
        <v>0</v>
      </c>
      <c r="S25" s="244"/>
    </row>
    <row r="26" spans="2:19">
      <c r="B26" s="149"/>
      <c r="C26" s="167"/>
      <c r="D26" s="167"/>
      <c r="E26" s="167"/>
      <c r="F26" s="404"/>
      <c r="G26" s="435"/>
      <c r="H26" s="407">
        <f t="shared" si="3"/>
        <v>1</v>
      </c>
      <c r="I26" s="438">
        <f t="shared" si="4"/>
        <v>0</v>
      </c>
      <c r="J26" s="138">
        <f t="shared" si="15"/>
        <v>0</v>
      </c>
      <c r="K26" s="407">
        <f t="shared" si="5"/>
        <v>2</v>
      </c>
      <c r="L26" s="438">
        <f t="shared" si="6"/>
        <v>0</v>
      </c>
      <c r="M26" s="138">
        <f t="shared" si="16"/>
        <v>0</v>
      </c>
      <c r="N26" s="407">
        <f t="shared" si="7"/>
        <v>5</v>
      </c>
      <c r="O26" s="438">
        <f t="shared" si="8"/>
        <v>0</v>
      </c>
      <c r="P26" s="138">
        <f t="shared" si="17"/>
        <v>0</v>
      </c>
      <c r="S26" s="244"/>
    </row>
    <row r="27" spans="2:19">
      <c r="B27" s="149"/>
      <c r="C27" s="167"/>
      <c r="D27" s="167"/>
      <c r="E27" s="167"/>
      <c r="F27" s="404"/>
      <c r="G27" s="435"/>
      <c r="H27" s="407">
        <f t="shared" si="3"/>
        <v>1</v>
      </c>
      <c r="I27" s="438">
        <f t="shared" si="4"/>
        <v>0</v>
      </c>
      <c r="J27" s="138">
        <f t="shared" si="15"/>
        <v>0</v>
      </c>
      <c r="K27" s="407">
        <f t="shared" si="5"/>
        <v>2</v>
      </c>
      <c r="L27" s="438">
        <f t="shared" si="6"/>
        <v>0</v>
      </c>
      <c r="M27" s="138">
        <f t="shared" si="16"/>
        <v>0</v>
      </c>
      <c r="N27" s="407">
        <f t="shared" si="7"/>
        <v>5</v>
      </c>
      <c r="O27" s="438">
        <f t="shared" si="8"/>
        <v>0</v>
      </c>
      <c r="P27" s="138">
        <f t="shared" si="17"/>
        <v>0</v>
      </c>
      <c r="S27" s="244"/>
    </row>
    <row r="28" spans="2:19">
      <c r="B28" s="149"/>
      <c r="C28" s="167"/>
      <c r="D28" s="167"/>
      <c r="E28" s="167"/>
      <c r="F28" s="404"/>
      <c r="G28" s="435"/>
      <c r="H28" s="407">
        <f t="shared" si="3"/>
        <v>1</v>
      </c>
      <c r="I28" s="438">
        <f t="shared" si="4"/>
        <v>0</v>
      </c>
      <c r="J28" s="138">
        <f t="shared" si="15"/>
        <v>0</v>
      </c>
      <c r="K28" s="407">
        <f t="shared" si="5"/>
        <v>2</v>
      </c>
      <c r="L28" s="438">
        <f t="shared" si="6"/>
        <v>0</v>
      </c>
      <c r="M28" s="138">
        <f t="shared" si="16"/>
        <v>0</v>
      </c>
      <c r="N28" s="407">
        <f t="shared" si="7"/>
        <v>5</v>
      </c>
      <c r="O28" s="438">
        <f t="shared" si="8"/>
        <v>0</v>
      </c>
      <c r="P28" s="138">
        <f t="shared" si="17"/>
        <v>0</v>
      </c>
      <c r="S28" s="244"/>
    </row>
    <row r="29" spans="2:19">
      <c r="B29" s="149"/>
      <c r="C29" s="167"/>
      <c r="D29" s="167"/>
      <c r="E29" s="167"/>
      <c r="F29" s="404"/>
      <c r="G29" s="435"/>
      <c r="H29" s="407">
        <f t="shared" si="3"/>
        <v>1</v>
      </c>
      <c r="I29" s="438">
        <f t="shared" si="4"/>
        <v>0</v>
      </c>
      <c r="J29" s="138">
        <f t="shared" si="15"/>
        <v>0</v>
      </c>
      <c r="K29" s="407">
        <f t="shared" si="5"/>
        <v>2</v>
      </c>
      <c r="L29" s="438">
        <f t="shared" si="6"/>
        <v>0</v>
      </c>
      <c r="M29" s="138">
        <f t="shared" si="16"/>
        <v>0</v>
      </c>
      <c r="N29" s="407">
        <f t="shared" si="7"/>
        <v>5</v>
      </c>
      <c r="O29" s="438">
        <f t="shared" si="8"/>
        <v>0</v>
      </c>
      <c r="P29" s="138">
        <f t="shared" si="17"/>
        <v>0</v>
      </c>
      <c r="S29" s="244"/>
    </row>
    <row r="30" spans="2:19">
      <c r="B30" s="149"/>
      <c r="C30" s="167"/>
      <c r="D30" s="167"/>
      <c r="E30" s="167"/>
      <c r="F30" s="404"/>
      <c r="G30" s="435"/>
      <c r="H30" s="407">
        <f t="shared" si="3"/>
        <v>1</v>
      </c>
      <c r="I30" s="438">
        <f t="shared" si="4"/>
        <v>0</v>
      </c>
      <c r="J30" s="138">
        <f t="shared" si="15"/>
        <v>0</v>
      </c>
      <c r="K30" s="407">
        <f t="shared" si="5"/>
        <v>2</v>
      </c>
      <c r="L30" s="438">
        <f t="shared" si="6"/>
        <v>0</v>
      </c>
      <c r="M30" s="138">
        <f t="shared" si="16"/>
        <v>0</v>
      </c>
      <c r="N30" s="407">
        <f t="shared" si="7"/>
        <v>5</v>
      </c>
      <c r="O30" s="438">
        <f t="shared" si="8"/>
        <v>0</v>
      </c>
      <c r="P30" s="138">
        <f t="shared" si="17"/>
        <v>0</v>
      </c>
      <c r="S30" s="244"/>
    </row>
    <row r="31" spans="2:19">
      <c r="B31" s="149"/>
      <c r="C31" s="167"/>
      <c r="D31" s="167"/>
      <c r="E31" s="167"/>
      <c r="F31" s="404"/>
      <c r="G31" s="435"/>
      <c r="H31" s="407">
        <f t="shared" si="3"/>
        <v>1</v>
      </c>
      <c r="I31" s="438">
        <f t="shared" si="4"/>
        <v>0</v>
      </c>
      <c r="J31" s="138">
        <f t="shared" si="15"/>
        <v>0</v>
      </c>
      <c r="K31" s="407">
        <f t="shared" si="5"/>
        <v>2</v>
      </c>
      <c r="L31" s="438">
        <f t="shared" si="6"/>
        <v>0</v>
      </c>
      <c r="M31" s="138">
        <f t="shared" si="16"/>
        <v>0</v>
      </c>
      <c r="N31" s="407">
        <f t="shared" si="7"/>
        <v>5</v>
      </c>
      <c r="O31" s="438">
        <f t="shared" si="8"/>
        <v>0</v>
      </c>
      <c r="P31" s="138">
        <f t="shared" si="17"/>
        <v>0</v>
      </c>
      <c r="S31" s="244"/>
    </row>
    <row r="32" spans="2:19">
      <c r="B32" s="149"/>
      <c r="C32" s="167"/>
      <c r="D32" s="167"/>
      <c r="E32" s="167"/>
      <c r="F32" s="404"/>
      <c r="G32" s="435"/>
      <c r="H32" s="407">
        <f t="shared" si="3"/>
        <v>1</v>
      </c>
      <c r="I32" s="438">
        <f t="shared" si="4"/>
        <v>0</v>
      </c>
      <c r="J32" s="138">
        <f t="shared" si="15"/>
        <v>0</v>
      </c>
      <c r="K32" s="407">
        <f t="shared" si="5"/>
        <v>2</v>
      </c>
      <c r="L32" s="438">
        <f t="shared" si="6"/>
        <v>0</v>
      </c>
      <c r="M32" s="138">
        <f t="shared" si="16"/>
        <v>0</v>
      </c>
      <c r="N32" s="407">
        <f t="shared" si="7"/>
        <v>5</v>
      </c>
      <c r="O32" s="438">
        <f t="shared" si="8"/>
        <v>0</v>
      </c>
      <c r="P32" s="138">
        <f t="shared" si="17"/>
        <v>0</v>
      </c>
      <c r="S32" s="244"/>
    </row>
    <row r="33" spans="2:19">
      <c r="B33" s="149"/>
      <c r="C33" s="167"/>
      <c r="D33" s="167"/>
      <c r="E33" s="167"/>
      <c r="F33" s="404"/>
      <c r="G33" s="435"/>
      <c r="H33" s="407">
        <f t="shared" si="3"/>
        <v>1</v>
      </c>
      <c r="I33" s="438">
        <f t="shared" si="4"/>
        <v>0</v>
      </c>
      <c r="J33" s="138">
        <f t="shared" si="0"/>
        <v>0</v>
      </c>
      <c r="K33" s="407">
        <f t="shared" si="5"/>
        <v>2</v>
      </c>
      <c r="L33" s="438">
        <f t="shared" si="6"/>
        <v>0</v>
      </c>
      <c r="M33" s="138">
        <f t="shared" si="16"/>
        <v>0</v>
      </c>
      <c r="N33" s="407">
        <f t="shared" si="7"/>
        <v>5</v>
      </c>
      <c r="O33" s="438">
        <f t="shared" si="8"/>
        <v>0</v>
      </c>
      <c r="P33" s="138">
        <f t="shared" si="17"/>
        <v>0</v>
      </c>
      <c r="S33" s="244"/>
    </row>
    <row r="34" spans="2:19">
      <c r="B34" s="149"/>
      <c r="C34" s="167"/>
      <c r="D34" s="167"/>
      <c r="E34" s="167"/>
      <c r="F34" s="404"/>
      <c r="G34" s="435"/>
      <c r="H34" s="407">
        <f t="shared" si="3"/>
        <v>1</v>
      </c>
      <c r="I34" s="438">
        <f t="shared" si="4"/>
        <v>0</v>
      </c>
      <c r="J34" s="138">
        <f t="shared" si="0"/>
        <v>0</v>
      </c>
      <c r="K34" s="407">
        <f t="shared" si="5"/>
        <v>2</v>
      </c>
      <c r="L34" s="438">
        <f t="shared" si="6"/>
        <v>0</v>
      </c>
      <c r="M34" s="138">
        <f t="shared" si="1"/>
        <v>0</v>
      </c>
      <c r="N34" s="407">
        <f t="shared" si="7"/>
        <v>5</v>
      </c>
      <c r="O34" s="438">
        <f t="shared" si="8"/>
        <v>0</v>
      </c>
      <c r="P34" s="138">
        <f t="shared" si="2"/>
        <v>0</v>
      </c>
      <c r="S34" s="244">
        <v>0</v>
      </c>
    </row>
    <row r="35" spans="2:19">
      <c r="B35" s="149"/>
      <c r="C35" s="167"/>
      <c r="D35" s="167"/>
      <c r="E35" s="167"/>
      <c r="F35" s="404"/>
      <c r="G35" s="435"/>
      <c r="H35" s="407">
        <f t="shared" si="3"/>
        <v>1</v>
      </c>
      <c r="I35" s="438">
        <f t="shared" si="4"/>
        <v>0</v>
      </c>
      <c r="J35" s="138">
        <f t="shared" si="0"/>
        <v>0</v>
      </c>
      <c r="K35" s="407">
        <f t="shared" si="5"/>
        <v>2</v>
      </c>
      <c r="L35" s="438">
        <f t="shared" si="6"/>
        <v>0</v>
      </c>
      <c r="M35" s="138">
        <f t="shared" si="1"/>
        <v>0</v>
      </c>
      <c r="N35" s="407">
        <f t="shared" si="7"/>
        <v>5</v>
      </c>
      <c r="O35" s="438">
        <f t="shared" si="8"/>
        <v>0</v>
      </c>
      <c r="P35" s="138">
        <f t="shared" si="2"/>
        <v>0</v>
      </c>
      <c r="S35" s="244">
        <v>0</v>
      </c>
    </row>
    <row r="36" spans="2:19">
      <c r="B36" s="149"/>
      <c r="C36" s="167"/>
      <c r="D36" s="167"/>
      <c r="E36" s="167"/>
      <c r="F36" s="404"/>
      <c r="G36" s="435"/>
      <c r="H36" s="407">
        <f t="shared" si="3"/>
        <v>1</v>
      </c>
      <c r="I36" s="438">
        <f t="shared" si="4"/>
        <v>0</v>
      </c>
      <c r="J36" s="138">
        <f t="shared" si="0"/>
        <v>0</v>
      </c>
      <c r="K36" s="407">
        <f t="shared" si="5"/>
        <v>2</v>
      </c>
      <c r="L36" s="438">
        <f t="shared" si="6"/>
        <v>0</v>
      </c>
      <c r="M36" s="138">
        <f t="shared" si="1"/>
        <v>0</v>
      </c>
      <c r="N36" s="407">
        <f t="shared" si="7"/>
        <v>5</v>
      </c>
      <c r="O36" s="438">
        <f t="shared" si="8"/>
        <v>0</v>
      </c>
      <c r="P36" s="138">
        <f t="shared" si="2"/>
        <v>0</v>
      </c>
      <c r="S36" s="244">
        <v>0</v>
      </c>
    </row>
    <row r="37" spans="2:19">
      <c r="B37" s="149"/>
      <c r="C37" s="167"/>
      <c r="D37" s="167"/>
      <c r="E37" s="167"/>
      <c r="F37" s="404"/>
      <c r="G37" s="435"/>
      <c r="H37" s="407">
        <f t="shared" si="3"/>
        <v>1</v>
      </c>
      <c r="I37" s="438">
        <f t="shared" si="4"/>
        <v>0</v>
      </c>
      <c r="J37" s="138">
        <f t="shared" si="0"/>
        <v>0</v>
      </c>
      <c r="K37" s="407">
        <f t="shared" si="5"/>
        <v>2</v>
      </c>
      <c r="L37" s="438">
        <f t="shared" si="6"/>
        <v>0</v>
      </c>
      <c r="M37" s="138">
        <f t="shared" si="1"/>
        <v>0</v>
      </c>
      <c r="N37" s="407">
        <f t="shared" si="7"/>
        <v>5</v>
      </c>
      <c r="O37" s="438">
        <f t="shared" si="8"/>
        <v>0</v>
      </c>
      <c r="P37" s="138">
        <f t="shared" si="2"/>
        <v>0</v>
      </c>
      <c r="S37" s="244">
        <v>0</v>
      </c>
    </row>
    <row r="38" spans="2:19">
      <c r="B38" s="149"/>
      <c r="C38" s="167"/>
      <c r="D38" s="167"/>
      <c r="E38" s="167"/>
      <c r="F38" s="404"/>
      <c r="G38" s="435"/>
      <c r="H38" s="407">
        <f t="shared" si="3"/>
        <v>1</v>
      </c>
      <c r="I38" s="438">
        <f t="shared" si="4"/>
        <v>0</v>
      </c>
      <c r="J38" s="138">
        <f t="shared" ref="J38:J42" si="18">I38</f>
        <v>0</v>
      </c>
      <c r="K38" s="407">
        <f t="shared" si="5"/>
        <v>2</v>
      </c>
      <c r="L38" s="438">
        <f t="shared" si="6"/>
        <v>0</v>
      </c>
      <c r="M38" s="138">
        <f t="shared" ref="M38:M42" si="19">L38</f>
        <v>0</v>
      </c>
      <c r="N38" s="407">
        <f t="shared" si="7"/>
        <v>5</v>
      </c>
      <c r="O38" s="438">
        <f t="shared" si="8"/>
        <v>0</v>
      </c>
      <c r="P38" s="138">
        <f t="shared" ref="P38:P42" si="20">O38</f>
        <v>0</v>
      </c>
      <c r="S38" s="244"/>
    </row>
    <row r="39" spans="2:19">
      <c r="B39" s="149"/>
      <c r="C39" s="167"/>
      <c r="D39" s="167"/>
      <c r="E39" s="167"/>
      <c r="F39" s="404"/>
      <c r="G39" s="435"/>
      <c r="H39" s="407">
        <f t="shared" si="3"/>
        <v>1</v>
      </c>
      <c r="I39" s="438">
        <f t="shared" si="4"/>
        <v>0</v>
      </c>
      <c r="J39" s="138">
        <f t="shared" si="18"/>
        <v>0</v>
      </c>
      <c r="K39" s="407">
        <f t="shared" si="5"/>
        <v>2</v>
      </c>
      <c r="L39" s="438">
        <f t="shared" si="6"/>
        <v>0</v>
      </c>
      <c r="M39" s="138">
        <f t="shared" si="19"/>
        <v>0</v>
      </c>
      <c r="N39" s="407">
        <f t="shared" si="7"/>
        <v>5</v>
      </c>
      <c r="O39" s="438">
        <f t="shared" si="8"/>
        <v>0</v>
      </c>
      <c r="P39" s="138">
        <f t="shared" si="20"/>
        <v>0</v>
      </c>
      <c r="S39" s="244"/>
    </row>
    <row r="40" spans="2:19">
      <c r="B40" s="149"/>
      <c r="C40" s="167"/>
      <c r="D40" s="167"/>
      <c r="E40" s="167"/>
      <c r="F40" s="404"/>
      <c r="G40" s="435"/>
      <c r="H40" s="407">
        <f t="shared" si="3"/>
        <v>1</v>
      </c>
      <c r="I40" s="438">
        <f t="shared" si="4"/>
        <v>0</v>
      </c>
      <c r="J40" s="138">
        <f t="shared" si="18"/>
        <v>0</v>
      </c>
      <c r="K40" s="407">
        <f t="shared" si="5"/>
        <v>2</v>
      </c>
      <c r="L40" s="438">
        <f t="shared" si="6"/>
        <v>0</v>
      </c>
      <c r="M40" s="138">
        <f t="shared" si="19"/>
        <v>0</v>
      </c>
      <c r="N40" s="407">
        <f t="shared" si="7"/>
        <v>5</v>
      </c>
      <c r="O40" s="438">
        <f t="shared" si="8"/>
        <v>0</v>
      </c>
      <c r="P40" s="138">
        <f t="shared" si="20"/>
        <v>0</v>
      </c>
      <c r="S40" s="244"/>
    </row>
    <row r="41" spans="2:19">
      <c r="B41" s="149"/>
      <c r="C41" s="167"/>
      <c r="D41" s="167"/>
      <c r="E41" s="167"/>
      <c r="F41" s="404"/>
      <c r="G41" s="435"/>
      <c r="H41" s="407">
        <f t="shared" si="3"/>
        <v>1</v>
      </c>
      <c r="I41" s="438">
        <f t="shared" si="4"/>
        <v>0</v>
      </c>
      <c r="J41" s="138">
        <f t="shared" si="18"/>
        <v>0</v>
      </c>
      <c r="K41" s="407">
        <f t="shared" si="5"/>
        <v>2</v>
      </c>
      <c r="L41" s="438">
        <f t="shared" si="6"/>
        <v>0</v>
      </c>
      <c r="M41" s="138">
        <f t="shared" si="19"/>
        <v>0</v>
      </c>
      <c r="N41" s="407">
        <f t="shared" si="7"/>
        <v>5</v>
      </c>
      <c r="O41" s="438">
        <f t="shared" si="8"/>
        <v>0</v>
      </c>
      <c r="P41" s="138">
        <f t="shared" si="20"/>
        <v>0</v>
      </c>
      <c r="S41" s="244"/>
    </row>
    <row r="42" spans="2:19">
      <c r="B42" s="149"/>
      <c r="C42" s="167"/>
      <c r="D42" s="167"/>
      <c r="E42" s="167"/>
      <c r="F42" s="404"/>
      <c r="G42" s="435"/>
      <c r="H42" s="407">
        <f t="shared" si="3"/>
        <v>1</v>
      </c>
      <c r="I42" s="438">
        <f t="shared" si="4"/>
        <v>0</v>
      </c>
      <c r="J42" s="138">
        <f t="shared" si="18"/>
        <v>0</v>
      </c>
      <c r="K42" s="407">
        <f t="shared" si="5"/>
        <v>2</v>
      </c>
      <c r="L42" s="438">
        <f t="shared" si="6"/>
        <v>0</v>
      </c>
      <c r="M42" s="138">
        <f t="shared" si="19"/>
        <v>0</v>
      </c>
      <c r="N42" s="407">
        <f t="shared" si="7"/>
        <v>5</v>
      </c>
      <c r="O42" s="438">
        <f t="shared" si="8"/>
        <v>0</v>
      </c>
      <c r="P42" s="138">
        <f t="shared" si="20"/>
        <v>0</v>
      </c>
      <c r="S42" s="244"/>
    </row>
    <row r="43" spans="2:19">
      <c r="B43" s="149"/>
      <c r="C43" s="167"/>
      <c r="D43" s="167"/>
      <c r="E43" s="167"/>
      <c r="F43" s="404"/>
      <c r="G43" s="435"/>
      <c r="H43" s="407">
        <f t="shared" si="3"/>
        <v>1</v>
      </c>
      <c r="I43" s="438">
        <f t="shared" si="4"/>
        <v>0</v>
      </c>
      <c r="J43" s="138">
        <f t="shared" si="0"/>
        <v>0</v>
      </c>
      <c r="K43" s="407">
        <f t="shared" si="5"/>
        <v>2</v>
      </c>
      <c r="L43" s="438">
        <f t="shared" si="6"/>
        <v>0</v>
      </c>
      <c r="M43" s="138">
        <f t="shared" si="1"/>
        <v>0</v>
      </c>
      <c r="N43" s="407">
        <f t="shared" si="7"/>
        <v>5</v>
      </c>
      <c r="O43" s="438">
        <f t="shared" si="8"/>
        <v>0</v>
      </c>
      <c r="P43" s="138">
        <f t="shared" si="2"/>
        <v>0</v>
      </c>
      <c r="S43" s="244">
        <v>0</v>
      </c>
    </row>
    <row r="44" spans="2:19">
      <c r="B44" s="149"/>
      <c r="C44" s="167"/>
      <c r="D44" s="167"/>
      <c r="E44" s="167"/>
      <c r="F44" s="404"/>
      <c r="G44" s="435"/>
      <c r="H44" s="407">
        <f t="shared" si="3"/>
        <v>1</v>
      </c>
      <c r="I44" s="438">
        <f t="shared" si="4"/>
        <v>0</v>
      </c>
      <c r="J44" s="138">
        <f t="shared" si="0"/>
        <v>0</v>
      </c>
      <c r="K44" s="407">
        <f t="shared" si="5"/>
        <v>2</v>
      </c>
      <c r="L44" s="438">
        <f t="shared" si="6"/>
        <v>0</v>
      </c>
      <c r="M44" s="138">
        <f t="shared" si="1"/>
        <v>0</v>
      </c>
      <c r="N44" s="407">
        <f t="shared" si="7"/>
        <v>5</v>
      </c>
      <c r="O44" s="438">
        <f t="shared" si="8"/>
        <v>0</v>
      </c>
      <c r="P44" s="138">
        <f t="shared" si="2"/>
        <v>0</v>
      </c>
      <c r="S44" s="244">
        <v>0</v>
      </c>
    </row>
    <row r="45" spans="2:19">
      <c r="B45" s="149"/>
      <c r="C45" s="167"/>
      <c r="D45" s="167"/>
      <c r="E45" s="167"/>
      <c r="F45" s="404"/>
      <c r="G45" s="435"/>
      <c r="H45" s="407">
        <f t="shared" si="3"/>
        <v>1</v>
      </c>
      <c r="I45" s="438">
        <f t="shared" si="4"/>
        <v>0</v>
      </c>
      <c r="J45" s="138">
        <f t="shared" si="0"/>
        <v>0</v>
      </c>
      <c r="K45" s="407">
        <f t="shared" si="5"/>
        <v>2</v>
      </c>
      <c r="L45" s="438">
        <f t="shared" si="6"/>
        <v>0</v>
      </c>
      <c r="M45" s="138">
        <f t="shared" si="1"/>
        <v>0</v>
      </c>
      <c r="N45" s="407">
        <f t="shared" si="7"/>
        <v>5</v>
      </c>
      <c r="O45" s="438">
        <f t="shared" si="8"/>
        <v>0</v>
      </c>
      <c r="P45" s="138">
        <f t="shared" si="2"/>
        <v>0</v>
      </c>
      <c r="S45" s="244">
        <v>0</v>
      </c>
    </row>
    <row r="46" spans="2:19">
      <c r="B46" s="149"/>
      <c r="C46" s="167"/>
      <c r="D46" s="167"/>
      <c r="E46" s="167"/>
      <c r="F46" s="404"/>
      <c r="G46" s="435"/>
      <c r="H46" s="407">
        <f t="shared" si="3"/>
        <v>1</v>
      </c>
      <c r="I46" s="438">
        <f t="shared" si="4"/>
        <v>0</v>
      </c>
      <c r="J46" s="138">
        <f t="shared" si="0"/>
        <v>0</v>
      </c>
      <c r="K46" s="407">
        <f t="shared" si="5"/>
        <v>2</v>
      </c>
      <c r="L46" s="438">
        <f t="shared" si="6"/>
        <v>0</v>
      </c>
      <c r="M46" s="138">
        <f t="shared" si="1"/>
        <v>0</v>
      </c>
      <c r="N46" s="407">
        <f t="shared" si="7"/>
        <v>5</v>
      </c>
      <c r="O46" s="438">
        <f t="shared" si="8"/>
        <v>0</v>
      </c>
      <c r="P46" s="138">
        <f t="shared" si="2"/>
        <v>0</v>
      </c>
      <c r="S46" s="244">
        <v>0</v>
      </c>
    </row>
    <row r="47" spans="2:19">
      <c r="B47" s="149"/>
      <c r="C47" s="167"/>
      <c r="D47" s="167"/>
      <c r="E47" s="167"/>
      <c r="F47" s="404"/>
      <c r="G47" s="435"/>
      <c r="H47" s="407">
        <f t="shared" si="3"/>
        <v>1</v>
      </c>
      <c r="I47" s="438">
        <f t="shared" si="4"/>
        <v>0</v>
      </c>
      <c r="J47" s="138">
        <f t="shared" si="0"/>
        <v>0</v>
      </c>
      <c r="K47" s="407">
        <f t="shared" si="5"/>
        <v>2</v>
      </c>
      <c r="L47" s="438">
        <f t="shared" si="6"/>
        <v>0</v>
      </c>
      <c r="M47" s="138">
        <f t="shared" si="1"/>
        <v>0</v>
      </c>
      <c r="N47" s="407">
        <f t="shared" si="7"/>
        <v>5</v>
      </c>
      <c r="O47" s="438">
        <f t="shared" si="8"/>
        <v>0</v>
      </c>
      <c r="P47" s="138">
        <f t="shared" si="2"/>
        <v>0</v>
      </c>
      <c r="S47" s="244">
        <v>0</v>
      </c>
    </row>
    <row r="48" spans="2:19">
      <c r="B48" s="149"/>
      <c r="C48" s="167"/>
      <c r="D48" s="167"/>
      <c r="E48" s="167"/>
      <c r="F48" s="404"/>
      <c r="G48" s="435"/>
      <c r="H48" s="407">
        <f t="shared" si="3"/>
        <v>1</v>
      </c>
      <c r="I48" s="438">
        <f t="shared" si="4"/>
        <v>0</v>
      </c>
      <c r="J48" s="138">
        <f t="shared" si="0"/>
        <v>0</v>
      </c>
      <c r="K48" s="407">
        <f t="shared" si="5"/>
        <v>2</v>
      </c>
      <c r="L48" s="438">
        <f t="shared" si="6"/>
        <v>0</v>
      </c>
      <c r="M48" s="138">
        <f t="shared" si="1"/>
        <v>0</v>
      </c>
      <c r="N48" s="407">
        <f t="shared" si="7"/>
        <v>5</v>
      </c>
      <c r="O48" s="438">
        <f t="shared" si="8"/>
        <v>0</v>
      </c>
      <c r="P48" s="138">
        <f t="shared" si="2"/>
        <v>0</v>
      </c>
      <c r="S48" s="244">
        <v>0</v>
      </c>
    </row>
    <row r="49" spans="1:19">
      <c r="B49" s="149"/>
      <c r="C49" s="167"/>
      <c r="D49" s="167"/>
      <c r="E49" s="167"/>
      <c r="F49" s="404"/>
      <c r="G49" s="435"/>
      <c r="H49" s="407">
        <f t="shared" si="3"/>
        <v>1</v>
      </c>
      <c r="I49" s="438">
        <f t="shared" si="4"/>
        <v>0</v>
      </c>
      <c r="J49" s="138">
        <f t="shared" si="0"/>
        <v>0</v>
      </c>
      <c r="K49" s="407">
        <f t="shared" si="5"/>
        <v>2</v>
      </c>
      <c r="L49" s="438">
        <f t="shared" si="6"/>
        <v>0</v>
      </c>
      <c r="M49" s="138">
        <f t="shared" si="1"/>
        <v>0</v>
      </c>
      <c r="N49" s="407">
        <f t="shared" si="7"/>
        <v>5</v>
      </c>
      <c r="O49" s="438">
        <f t="shared" si="8"/>
        <v>0</v>
      </c>
      <c r="P49" s="138">
        <f t="shared" si="2"/>
        <v>0</v>
      </c>
      <c r="S49" s="244">
        <v>0</v>
      </c>
    </row>
    <row r="50" spans="1:19">
      <c r="B50" s="149"/>
      <c r="C50" s="167"/>
      <c r="D50" s="167"/>
      <c r="E50" s="167"/>
      <c r="F50" s="404"/>
      <c r="G50" s="435"/>
      <c r="H50" s="407">
        <f t="shared" si="3"/>
        <v>1</v>
      </c>
      <c r="I50" s="438">
        <f t="shared" si="4"/>
        <v>0</v>
      </c>
      <c r="J50" s="138">
        <f t="shared" si="0"/>
        <v>0</v>
      </c>
      <c r="K50" s="407">
        <f t="shared" si="5"/>
        <v>2</v>
      </c>
      <c r="L50" s="438">
        <f t="shared" si="6"/>
        <v>0</v>
      </c>
      <c r="M50" s="138">
        <f t="shared" si="1"/>
        <v>0</v>
      </c>
      <c r="N50" s="407">
        <f t="shared" si="7"/>
        <v>5</v>
      </c>
      <c r="O50" s="438">
        <f t="shared" si="8"/>
        <v>0</v>
      </c>
      <c r="P50" s="138">
        <f t="shared" si="2"/>
        <v>0</v>
      </c>
      <c r="S50" s="244">
        <v>0</v>
      </c>
    </row>
    <row r="51" spans="1:19">
      <c r="B51" s="149"/>
      <c r="C51" s="167"/>
      <c r="D51" s="167"/>
      <c r="E51" s="167"/>
      <c r="F51" s="404"/>
      <c r="G51" s="435"/>
      <c r="H51" s="407">
        <f t="shared" si="3"/>
        <v>1</v>
      </c>
      <c r="I51" s="438">
        <f t="shared" si="4"/>
        <v>0</v>
      </c>
      <c r="J51" s="138">
        <f t="shared" si="0"/>
        <v>0</v>
      </c>
      <c r="K51" s="407">
        <f t="shared" si="5"/>
        <v>2</v>
      </c>
      <c r="L51" s="438">
        <f t="shared" si="6"/>
        <v>0</v>
      </c>
      <c r="M51" s="138">
        <f t="shared" si="1"/>
        <v>0</v>
      </c>
      <c r="N51" s="407">
        <f t="shared" si="7"/>
        <v>5</v>
      </c>
      <c r="O51" s="438">
        <f t="shared" si="8"/>
        <v>0</v>
      </c>
      <c r="P51" s="138">
        <f t="shared" si="2"/>
        <v>0</v>
      </c>
      <c r="S51" s="244">
        <v>0</v>
      </c>
    </row>
    <row r="52" spans="1:19">
      <c r="B52" s="149"/>
      <c r="C52" s="167"/>
      <c r="D52" s="167"/>
      <c r="E52" s="167"/>
      <c r="F52" s="404"/>
      <c r="G52" s="435"/>
      <c r="H52" s="407">
        <f t="shared" si="3"/>
        <v>1</v>
      </c>
      <c r="I52" s="438">
        <f t="shared" si="4"/>
        <v>0</v>
      </c>
      <c r="J52" s="138">
        <f t="shared" si="0"/>
        <v>0</v>
      </c>
      <c r="K52" s="407">
        <f t="shared" si="5"/>
        <v>2</v>
      </c>
      <c r="L52" s="438">
        <f t="shared" si="6"/>
        <v>0</v>
      </c>
      <c r="M52" s="138">
        <f t="shared" si="1"/>
        <v>0</v>
      </c>
      <c r="N52" s="407">
        <f t="shared" si="7"/>
        <v>5</v>
      </c>
      <c r="O52" s="438">
        <f t="shared" si="8"/>
        <v>0</v>
      </c>
      <c r="P52" s="138">
        <f t="shared" si="2"/>
        <v>0</v>
      </c>
      <c r="S52" s="244">
        <v>0</v>
      </c>
    </row>
    <row r="53" spans="1:19">
      <c r="B53" s="149"/>
      <c r="C53" s="167"/>
      <c r="D53" s="167"/>
      <c r="E53" s="167"/>
      <c r="F53" s="404"/>
      <c r="G53" s="435"/>
      <c r="H53" s="407">
        <f t="shared" si="3"/>
        <v>1</v>
      </c>
      <c r="I53" s="438">
        <f t="shared" si="4"/>
        <v>0</v>
      </c>
      <c r="J53" s="138">
        <f t="shared" si="0"/>
        <v>0</v>
      </c>
      <c r="K53" s="407">
        <f t="shared" si="5"/>
        <v>2</v>
      </c>
      <c r="L53" s="438">
        <f t="shared" si="6"/>
        <v>0</v>
      </c>
      <c r="M53" s="138">
        <f t="shared" si="1"/>
        <v>0</v>
      </c>
      <c r="N53" s="407">
        <f t="shared" si="7"/>
        <v>5</v>
      </c>
      <c r="O53" s="438">
        <f t="shared" si="8"/>
        <v>0</v>
      </c>
      <c r="P53" s="138">
        <f t="shared" si="2"/>
        <v>0</v>
      </c>
      <c r="S53" s="244">
        <v>0</v>
      </c>
    </row>
    <row r="54" spans="1:19">
      <c r="B54" s="149"/>
      <c r="C54" s="167"/>
      <c r="D54" s="167"/>
      <c r="E54" s="167"/>
      <c r="F54" s="404"/>
      <c r="G54" s="435"/>
      <c r="H54" s="407">
        <f t="shared" si="3"/>
        <v>1</v>
      </c>
      <c r="I54" s="438">
        <f t="shared" si="4"/>
        <v>0</v>
      </c>
      <c r="J54" s="138">
        <f t="shared" si="0"/>
        <v>0</v>
      </c>
      <c r="K54" s="407">
        <f t="shared" si="5"/>
        <v>2</v>
      </c>
      <c r="L54" s="438">
        <f t="shared" si="6"/>
        <v>0</v>
      </c>
      <c r="M54" s="138">
        <f t="shared" si="1"/>
        <v>0</v>
      </c>
      <c r="N54" s="407">
        <f t="shared" si="7"/>
        <v>5</v>
      </c>
      <c r="O54" s="438">
        <f t="shared" si="8"/>
        <v>0</v>
      </c>
      <c r="P54" s="138">
        <f t="shared" si="2"/>
        <v>0</v>
      </c>
      <c r="S54" s="244">
        <v>0</v>
      </c>
    </row>
    <row r="55" spans="1:19">
      <c r="B55" s="149"/>
      <c r="C55" s="167"/>
      <c r="D55" s="167"/>
      <c r="E55" s="167"/>
      <c r="F55" s="404"/>
      <c r="G55" s="435"/>
      <c r="H55" s="407">
        <f t="shared" si="3"/>
        <v>1</v>
      </c>
      <c r="I55" s="438">
        <f t="shared" si="4"/>
        <v>0</v>
      </c>
      <c r="J55" s="138">
        <f t="shared" si="0"/>
        <v>0</v>
      </c>
      <c r="K55" s="407">
        <f t="shared" si="5"/>
        <v>2</v>
      </c>
      <c r="L55" s="438">
        <f t="shared" si="6"/>
        <v>0</v>
      </c>
      <c r="M55" s="138">
        <f t="shared" si="1"/>
        <v>0</v>
      </c>
      <c r="N55" s="407">
        <f t="shared" si="7"/>
        <v>5</v>
      </c>
      <c r="O55" s="438">
        <f t="shared" si="8"/>
        <v>0</v>
      </c>
      <c r="P55" s="138">
        <f t="shared" si="2"/>
        <v>0</v>
      </c>
      <c r="S55" s="244">
        <v>0</v>
      </c>
    </row>
    <row r="56" spans="1:19">
      <c r="B56" s="149"/>
      <c r="C56" s="167"/>
      <c r="D56" s="167"/>
      <c r="E56" s="167"/>
      <c r="F56" s="404"/>
      <c r="G56" s="435"/>
      <c r="H56" s="407">
        <f t="shared" si="3"/>
        <v>1</v>
      </c>
      <c r="I56" s="438">
        <f t="shared" si="4"/>
        <v>0</v>
      </c>
      <c r="J56" s="138">
        <f t="shared" si="0"/>
        <v>0</v>
      </c>
      <c r="K56" s="407">
        <f t="shared" si="5"/>
        <v>2</v>
      </c>
      <c r="L56" s="438">
        <f t="shared" si="6"/>
        <v>0</v>
      </c>
      <c r="M56" s="138">
        <f t="shared" si="1"/>
        <v>0</v>
      </c>
      <c r="N56" s="407">
        <f t="shared" si="7"/>
        <v>5</v>
      </c>
      <c r="O56" s="438">
        <f t="shared" si="8"/>
        <v>0</v>
      </c>
      <c r="P56" s="138">
        <f t="shared" si="2"/>
        <v>0</v>
      </c>
      <c r="S56" s="244">
        <v>0</v>
      </c>
    </row>
    <row r="57" spans="1:19">
      <c r="B57" s="149"/>
      <c r="C57" s="167"/>
      <c r="D57" s="167"/>
      <c r="E57" s="167"/>
      <c r="F57" s="404"/>
      <c r="G57" s="435"/>
      <c r="H57" s="407">
        <f t="shared" si="3"/>
        <v>1</v>
      </c>
      <c r="I57" s="438">
        <f t="shared" si="4"/>
        <v>0</v>
      </c>
      <c r="J57" s="138">
        <f t="shared" si="0"/>
        <v>0</v>
      </c>
      <c r="K57" s="407">
        <f t="shared" si="5"/>
        <v>2</v>
      </c>
      <c r="L57" s="438">
        <f t="shared" si="6"/>
        <v>0</v>
      </c>
      <c r="M57" s="138">
        <f t="shared" si="1"/>
        <v>0</v>
      </c>
      <c r="N57" s="407">
        <f t="shared" si="7"/>
        <v>5</v>
      </c>
      <c r="O57" s="438">
        <f t="shared" si="8"/>
        <v>0</v>
      </c>
      <c r="P57" s="138">
        <f t="shared" si="2"/>
        <v>0</v>
      </c>
      <c r="S57" s="244">
        <v>0</v>
      </c>
    </row>
    <row r="58" spans="1:19">
      <c r="B58" s="149"/>
      <c r="C58" s="167"/>
      <c r="D58" s="167"/>
      <c r="E58" s="167"/>
      <c r="F58" s="404"/>
      <c r="G58" s="435"/>
      <c r="H58" s="407">
        <f t="shared" si="3"/>
        <v>1</v>
      </c>
      <c r="I58" s="438">
        <f t="shared" si="4"/>
        <v>0</v>
      </c>
      <c r="J58" s="138">
        <f t="shared" si="0"/>
        <v>0</v>
      </c>
      <c r="K58" s="407">
        <f t="shared" si="5"/>
        <v>2</v>
      </c>
      <c r="L58" s="438">
        <f t="shared" si="6"/>
        <v>0</v>
      </c>
      <c r="M58" s="138">
        <f t="shared" si="1"/>
        <v>0</v>
      </c>
      <c r="N58" s="407">
        <f t="shared" si="7"/>
        <v>5</v>
      </c>
      <c r="O58" s="438">
        <f t="shared" si="8"/>
        <v>0</v>
      </c>
      <c r="P58" s="138">
        <f t="shared" si="2"/>
        <v>0</v>
      </c>
      <c r="S58" s="244">
        <v>0</v>
      </c>
    </row>
    <row r="59" spans="1:19" ht="15" thickBot="1">
      <c r="B59" s="150"/>
      <c r="C59" s="167"/>
      <c r="D59" s="167"/>
      <c r="E59" s="167"/>
      <c r="F59" s="405"/>
      <c r="G59" s="436"/>
      <c r="H59" s="407">
        <f t="shared" si="3"/>
        <v>1</v>
      </c>
      <c r="I59" s="438">
        <f t="shared" si="4"/>
        <v>0</v>
      </c>
      <c r="J59" s="138">
        <f t="shared" si="0"/>
        <v>0</v>
      </c>
      <c r="K59" s="407">
        <f t="shared" si="5"/>
        <v>2</v>
      </c>
      <c r="L59" s="438">
        <f t="shared" si="6"/>
        <v>0</v>
      </c>
      <c r="M59" s="138">
        <f t="shared" si="1"/>
        <v>0</v>
      </c>
      <c r="N59" s="407">
        <f t="shared" si="7"/>
        <v>5</v>
      </c>
      <c r="O59" s="438">
        <f t="shared" si="8"/>
        <v>0</v>
      </c>
      <c r="P59" s="138">
        <f t="shared" si="2"/>
        <v>0</v>
      </c>
      <c r="S59" s="341">
        <v>0</v>
      </c>
    </row>
    <row r="60" spans="1:19">
      <c r="A60" s="18" t="s">
        <v>91</v>
      </c>
      <c r="B60" s="597" t="s">
        <v>355</v>
      </c>
      <c r="C60" s="598"/>
      <c r="D60" s="598"/>
      <c r="E60" s="599"/>
      <c r="F60" s="140"/>
      <c r="G60" s="443">
        <f>SUM(G15:G59)</f>
        <v>0</v>
      </c>
      <c r="H60" s="444"/>
      <c r="I60" s="445">
        <f>SUM(I15:I59)</f>
        <v>0</v>
      </c>
      <c r="J60" s="443">
        <f>SUM(J15:J59)</f>
        <v>0</v>
      </c>
      <c r="K60" s="444"/>
      <c r="L60" s="445">
        <f>SUM(L15:L59)</f>
        <v>0</v>
      </c>
      <c r="M60" s="443">
        <f>SUM(M15:M59)</f>
        <v>0</v>
      </c>
      <c r="N60" s="444"/>
      <c r="O60" s="445">
        <f>SUM(O15:O59)</f>
        <v>0</v>
      </c>
      <c r="P60" s="443">
        <f>SUM(P15:P59)</f>
        <v>0</v>
      </c>
    </row>
    <row r="61" spans="1:19">
      <c r="A61" s="18" t="s">
        <v>94</v>
      </c>
      <c r="B61" s="600" t="s">
        <v>356</v>
      </c>
      <c r="C61" s="601"/>
      <c r="D61" s="601"/>
      <c r="E61" s="602"/>
      <c r="F61" s="142"/>
      <c r="G61" s="446"/>
      <c r="H61" s="447"/>
      <c r="I61" s="448">
        <f>G60-I60</f>
        <v>0</v>
      </c>
      <c r="J61" s="446">
        <f>G60-J60</f>
        <v>0</v>
      </c>
      <c r="K61" s="447"/>
      <c r="L61" s="448">
        <f>G60-L60</f>
        <v>0</v>
      </c>
      <c r="M61" s="446">
        <f>G60-M60</f>
        <v>0</v>
      </c>
      <c r="N61" s="447"/>
      <c r="O61" s="448">
        <f>G60-O60</f>
        <v>0</v>
      </c>
      <c r="P61" s="446">
        <f>G60-P60</f>
        <v>0</v>
      </c>
    </row>
    <row r="62" spans="1:19" ht="15" thickBot="1">
      <c r="A62" s="18" t="s">
        <v>97</v>
      </c>
      <c r="B62" s="609" t="s">
        <v>357</v>
      </c>
      <c r="C62" s="610"/>
      <c r="D62" s="610"/>
      <c r="E62" s="611"/>
      <c r="F62" s="145"/>
      <c r="G62" s="153"/>
      <c r="H62" s="154"/>
      <c r="I62" s="155" t="str">
        <f>IFERROR(IF($G$60=0,"0.00%",IF($G$60&gt;0,I61/G60)),0)</f>
        <v>0.00%</v>
      </c>
      <c r="J62" s="155" t="str">
        <f>IFERROR(IF($G$60=0,"0.00%",IF($G$60&gt;0,J61/G60)),0)</f>
        <v>0.00%</v>
      </c>
      <c r="K62" s="147"/>
      <c r="L62" s="155" t="str">
        <f>IFERROR(IF($G$60=0,"0.00%",IF($G$60&gt;0,L61/G60)),0)</f>
        <v>0.00%</v>
      </c>
      <c r="M62" s="146" t="str">
        <f>IFERROR(IF($G$60=0,"0.00%",IF($G$60&gt;0,M61/G60)),0)</f>
        <v>0.00%</v>
      </c>
      <c r="N62" s="147"/>
      <c r="O62" s="155" t="str">
        <f>IFERROR(IF($G$60=0,"0.00%",IF($G$60&gt;0,O61/G60)),0)</f>
        <v>0.00%</v>
      </c>
      <c r="P62" s="146" t="str">
        <f>IFERROR(IF($G$60=0,"0.00%",IF($G$60&gt;0,P61/G60)),0)</f>
        <v>0.00%</v>
      </c>
    </row>
    <row r="64" spans="1:19" ht="15" thickBot="1">
      <c r="F64" t="s">
        <v>358</v>
      </c>
    </row>
    <row r="65" spans="1:19" ht="26.4" thickBot="1">
      <c r="A65" s="90" t="s">
        <v>108</v>
      </c>
      <c r="B65" s="603" t="s">
        <v>359</v>
      </c>
      <c r="C65" s="604"/>
      <c r="D65" s="604"/>
      <c r="E65" s="605"/>
      <c r="F65" s="593" t="s">
        <v>87</v>
      </c>
      <c r="G65" s="594"/>
      <c r="H65" s="595" t="s">
        <v>344</v>
      </c>
      <c r="I65" s="593"/>
      <c r="J65" s="594"/>
      <c r="K65" s="595" t="s">
        <v>345</v>
      </c>
      <c r="L65" s="593"/>
      <c r="M65" s="594"/>
      <c r="N65" s="595" t="s">
        <v>346</v>
      </c>
      <c r="O65" s="593"/>
      <c r="P65" s="594"/>
    </row>
    <row r="66" spans="1:19" ht="47.25" customHeight="1" thickBot="1">
      <c r="B66" s="166" t="s">
        <v>347</v>
      </c>
      <c r="C66" s="168" t="s">
        <v>348</v>
      </c>
      <c r="D66" s="185" t="s">
        <v>349</v>
      </c>
      <c r="E66" s="185" t="s">
        <v>350</v>
      </c>
      <c r="F66" s="151" t="s">
        <v>351</v>
      </c>
      <c r="G66" s="152" t="s">
        <v>352</v>
      </c>
      <c r="H66" s="135" t="s">
        <v>351</v>
      </c>
      <c r="I66" s="136" t="s">
        <v>353</v>
      </c>
      <c r="J66" s="137" t="s">
        <v>354</v>
      </c>
      <c r="K66" s="135" t="s">
        <v>351</v>
      </c>
      <c r="L66" s="136" t="s">
        <v>353</v>
      </c>
      <c r="M66" s="137" t="s">
        <v>354</v>
      </c>
      <c r="N66" s="135" t="s">
        <v>351</v>
      </c>
      <c r="O66" s="136" t="s">
        <v>353</v>
      </c>
      <c r="P66" s="137" t="s">
        <v>354</v>
      </c>
      <c r="S66" s="339" t="s">
        <v>321</v>
      </c>
    </row>
    <row r="67" spans="1:19" ht="18.600000000000001" thickBot="1">
      <c r="A67" s="18"/>
      <c r="B67" s="342" t="s">
        <v>360</v>
      </c>
      <c r="C67" s="343"/>
      <c r="D67" s="343"/>
      <c r="E67" s="344"/>
      <c r="F67" s="344"/>
      <c r="G67" s="345">
        <f>SUM(G68:G85)</f>
        <v>0</v>
      </c>
      <c r="H67" s="351"/>
      <c r="I67" s="351"/>
      <c r="J67" s="349">
        <f>SUM(J68:J85)</f>
        <v>0</v>
      </c>
      <c r="K67" s="351"/>
      <c r="L67" s="351"/>
      <c r="M67" s="349">
        <f>SUM(M68:M85)</f>
        <v>0</v>
      </c>
      <c r="N67" s="351"/>
      <c r="O67" s="351"/>
      <c r="P67" s="350">
        <f>SUM(P68:P85)</f>
        <v>0</v>
      </c>
      <c r="S67" s="346">
        <f>SUM(S68:S85)</f>
        <v>0</v>
      </c>
    </row>
    <row r="68" spans="1:19">
      <c r="B68" s="148"/>
      <c r="C68" s="167"/>
      <c r="D68" s="167"/>
      <c r="E68" s="167"/>
      <c r="F68" s="403"/>
      <c r="G68" s="449"/>
      <c r="H68" s="406">
        <f t="shared" ref="H68:H116" si="21">($F68+1)</f>
        <v>1</v>
      </c>
      <c r="I68" s="437">
        <f t="shared" ref="I68:I116" si="22">IF($H68&gt;59, "0", $G68)</f>
        <v>0</v>
      </c>
      <c r="J68" s="434">
        <f t="shared" ref="J68:J116" si="23">I68</f>
        <v>0</v>
      </c>
      <c r="K68" s="406">
        <f t="shared" ref="K68:K116" si="24">$F68+2</f>
        <v>2</v>
      </c>
      <c r="L68" s="437">
        <f t="shared" ref="L68:L116" si="25">IF($K68&gt;59, "0", IF($J68 &gt;0, $J68, IF($J68=0, $I68)))</f>
        <v>0</v>
      </c>
      <c r="M68" s="434">
        <f t="shared" ref="M68:M116" si="26">L68</f>
        <v>0</v>
      </c>
      <c r="N68" s="406">
        <f t="shared" ref="N68:N116" si="27">$F68+5</f>
        <v>5</v>
      </c>
      <c r="O68" s="437">
        <f t="shared" ref="O68:O116" si="28">IF($N68&gt;59, "0", IF($M68 &gt;0, $M68, IF($M68=0, $L68)))</f>
        <v>0</v>
      </c>
      <c r="P68" s="434">
        <f t="shared" ref="P68:P116" si="29">O68</f>
        <v>0</v>
      </c>
      <c r="S68" s="244">
        <v>0</v>
      </c>
    </row>
    <row r="69" spans="1:19">
      <c r="B69" s="148"/>
      <c r="C69" s="167"/>
      <c r="D69" s="167"/>
      <c r="E69" s="167"/>
      <c r="F69" s="408"/>
      <c r="G69" s="450"/>
      <c r="H69" s="407">
        <f t="shared" si="21"/>
        <v>1</v>
      </c>
      <c r="I69" s="438">
        <f t="shared" si="22"/>
        <v>0</v>
      </c>
      <c r="J69" s="435">
        <f t="shared" ref="J69:J74" si="30">I69</f>
        <v>0</v>
      </c>
      <c r="K69" s="407">
        <f t="shared" si="24"/>
        <v>2</v>
      </c>
      <c r="L69" s="438">
        <f t="shared" si="25"/>
        <v>0</v>
      </c>
      <c r="M69" s="435">
        <f t="shared" ref="M69:M74" si="31">L69</f>
        <v>0</v>
      </c>
      <c r="N69" s="407">
        <f t="shared" si="27"/>
        <v>5</v>
      </c>
      <c r="O69" s="438">
        <f t="shared" si="28"/>
        <v>0</v>
      </c>
      <c r="P69" s="435">
        <f t="shared" ref="P69:P74" si="32">O69</f>
        <v>0</v>
      </c>
      <c r="S69" s="244"/>
    </row>
    <row r="70" spans="1:19">
      <c r="B70" s="148"/>
      <c r="C70" s="167"/>
      <c r="D70" s="167"/>
      <c r="E70" s="167"/>
      <c r="F70" s="408"/>
      <c r="G70" s="450"/>
      <c r="H70" s="407">
        <f t="shared" si="21"/>
        <v>1</v>
      </c>
      <c r="I70" s="438">
        <f t="shared" si="22"/>
        <v>0</v>
      </c>
      <c r="J70" s="435">
        <f t="shared" si="30"/>
        <v>0</v>
      </c>
      <c r="K70" s="407">
        <f t="shared" si="24"/>
        <v>2</v>
      </c>
      <c r="L70" s="438">
        <f t="shared" si="25"/>
        <v>0</v>
      </c>
      <c r="M70" s="435">
        <f t="shared" si="31"/>
        <v>0</v>
      </c>
      <c r="N70" s="407">
        <f t="shared" si="27"/>
        <v>5</v>
      </c>
      <c r="O70" s="438">
        <f t="shared" si="28"/>
        <v>0</v>
      </c>
      <c r="P70" s="435">
        <f t="shared" si="32"/>
        <v>0</v>
      </c>
      <c r="S70" s="244"/>
    </row>
    <row r="71" spans="1:19">
      <c r="B71" s="148"/>
      <c r="C71" s="167"/>
      <c r="D71" s="167"/>
      <c r="E71" s="167"/>
      <c r="F71" s="408"/>
      <c r="G71" s="450"/>
      <c r="H71" s="407">
        <f t="shared" si="21"/>
        <v>1</v>
      </c>
      <c r="I71" s="438">
        <f t="shared" si="22"/>
        <v>0</v>
      </c>
      <c r="J71" s="435">
        <f t="shared" si="30"/>
        <v>0</v>
      </c>
      <c r="K71" s="407">
        <f t="shared" si="24"/>
        <v>2</v>
      </c>
      <c r="L71" s="438">
        <f t="shared" si="25"/>
        <v>0</v>
      </c>
      <c r="M71" s="435">
        <f t="shared" si="31"/>
        <v>0</v>
      </c>
      <c r="N71" s="407">
        <f t="shared" si="27"/>
        <v>5</v>
      </c>
      <c r="O71" s="438">
        <f t="shared" si="28"/>
        <v>0</v>
      </c>
      <c r="P71" s="435">
        <f t="shared" si="32"/>
        <v>0</v>
      </c>
      <c r="S71" s="244"/>
    </row>
    <row r="72" spans="1:19">
      <c r="B72" s="148"/>
      <c r="C72" s="167"/>
      <c r="D72" s="167"/>
      <c r="E72" s="167"/>
      <c r="F72" s="408"/>
      <c r="G72" s="450"/>
      <c r="H72" s="407">
        <f t="shared" si="21"/>
        <v>1</v>
      </c>
      <c r="I72" s="438">
        <f t="shared" si="22"/>
        <v>0</v>
      </c>
      <c r="J72" s="435">
        <f t="shared" si="30"/>
        <v>0</v>
      </c>
      <c r="K72" s="407">
        <f t="shared" si="24"/>
        <v>2</v>
      </c>
      <c r="L72" s="438">
        <f t="shared" si="25"/>
        <v>0</v>
      </c>
      <c r="M72" s="435">
        <f t="shared" si="31"/>
        <v>0</v>
      </c>
      <c r="N72" s="407">
        <f t="shared" si="27"/>
        <v>5</v>
      </c>
      <c r="O72" s="438">
        <f t="shared" si="28"/>
        <v>0</v>
      </c>
      <c r="P72" s="435">
        <f t="shared" si="32"/>
        <v>0</v>
      </c>
      <c r="S72" s="244"/>
    </row>
    <row r="73" spans="1:19">
      <c r="B73" s="148"/>
      <c r="C73" s="167"/>
      <c r="D73" s="167"/>
      <c r="E73" s="167"/>
      <c r="F73" s="408"/>
      <c r="G73" s="450"/>
      <c r="H73" s="407">
        <f t="shared" si="21"/>
        <v>1</v>
      </c>
      <c r="I73" s="438">
        <f t="shared" si="22"/>
        <v>0</v>
      </c>
      <c r="J73" s="435">
        <f t="shared" si="30"/>
        <v>0</v>
      </c>
      <c r="K73" s="407">
        <f t="shared" si="24"/>
        <v>2</v>
      </c>
      <c r="L73" s="438">
        <f t="shared" si="25"/>
        <v>0</v>
      </c>
      <c r="M73" s="435">
        <f t="shared" si="31"/>
        <v>0</v>
      </c>
      <c r="N73" s="407">
        <f t="shared" si="27"/>
        <v>5</v>
      </c>
      <c r="O73" s="438">
        <f t="shared" si="28"/>
        <v>0</v>
      </c>
      <c r="P73" s="435">
        <f t="shared" si="32"/>
        <v>0</v>
      </c>
      <c r="S73" s="244"/>
    </row>
    <row r="74" spans="1:19">
      <c r="B74" s="148"/>
      <c r="C74" s="167"/>
      <c r="D74" s="167"/>
      <c r="E74" s="167"/>
      <c r="F74" s="408"/>
      <c r="G74" s="450"/>
      <c r="H74" s="407">
        <f t="shared" si="21"/>
        <v>1</v>
      </c>
      <c r="I74" s="438">
        <f t="shared" si="22"/>
        <v>0</v>
      </c>
      <c r="J74" s="435">
        <f t="shared" si="30"/>
        <v>0</v>
      </c>
      <c r="K74" s="407">
        <f t="shared" si="24"/>
        <v>2</v>
      </c>
      <c r="L74" s="438">
        <f t="shared" si="25"/>
        <v>0</v>
      </c>
      <c r="M74" s="435">
        <f t="shared" si="31"/>
        <v>0</v>
      </c>
      <c r="N74" s="407">
        <f t="shared" si="27"/>
        <v>5</v>
      </c>
      <c r="O74" s="438">
        <f t="shared" si="28"/>
        <v>0</v>
      </c>
      <c r="P74" s="435">
        <f t="shared" si="32"/>
        <v>0</v>
      </c>
      <c r="S74" s="244"/>
    </row>
    <row r="75" spans="1:19">
      <c r="B75" s="149"/>
      <c r="C75" s="167"/>
      <c r="D75" s="167"/>
      <c r="E75" s="167"/>
      <c r="F75" s="404"/>
      <c r="G75" s="451"/>
      <c r="H75" s="410">
        <f t="shared" si="21"/>
        <v>1</v>
      </c>
      <c r="I75" s="453">
        <f t="shared" si="22"/>
        <v>0</v>
      </c>
      <c r="J75" s="454">
        <f t="shared" si="23"/>
        <v>0</v>
      </c>
      <c r="K75" s="410">
        <f t="shared" si="24"/>
        <v>2</v>
      </c>
      <c r="L75" s="453">
        <f t="shared" si="25"/>
        <v>0</v>
      </c>
      <c r="M75" s="454">
        <f t="shared" si="26"/>
        <v>0</v>
      </c>
      <c r="N75" s="410">
        <f t="shared" si="27"/>
        <v>5</v>
      </c>
      <c r="O75" s="453">
        <f t="shared" si="28"/>
        <v>0</v>
      </c>
      <c r="P75" s="454">
        <f t="shared" si="29"/>
        <v>0</v>
      </c>
      <c r="S75" s="244">
        <v>0</v>
      </c>
    </row>
    <row r="76" spans="1:19">
      <c r="B76" s="149"/>
      <c r="C76" s="167"/>
      <c r="D76" s="167"/>
      <c r="E76" s="167"/>
      <c r="F76" s="404"/>
      <c r="G76" s="451"/>
      <c r="H76" s="407">
        <f t="shared" si="21"/>
        <v>1</v>
      </c>
      <c r="I76" s="438">
        <f t="shared" si="22"/>
        <v>0</v>
      </c>
      <c r="J76" s="454">
        <f t="shared" si="23"/>
        <v>0</v>
      </c>
      <c r="K76" s="407">
        <f t="shared" si="24"/>
        <v>2</v>
      </c>
      <c r="L76" s="438">
        <f t="shared" si="25"/>
        <v>0</v>
      </c>
      <c r="M76" s="454">
        <f t="shared" si="26"/>
        <v>0</v>
      </c>
      <c r="N76" s="407">
        <f t="shared" si="27"/>
        <v>5</v>
      </c>
      <c r="O76" s="438">
        <f t="shared" si="28"/>
        <v>0</v>
      </c>
      <c r="P76" s="454">
        <f t="shared" si="29"/>
        <v>0</v>
      </c>
      <c r="S76" s="244">
        <v>0</v>
      </c>
    </row>
    <row r="77" spans="1:19">
      <c r="B77" s="149"/>
      <c r="C77" s="167"/>
      <c r="D77" s="167"/>
      <c r="E77" s="167"/>
      <c r="F77" s="404"/>
      <c r="G77" s="451"/>
      <c r="H77" s="407">
        <f t="shared" si="21"/>
        <v>1</v>
      </c>
      <c r="I77" s="438">
        <f t="shared" si="22"/>
        <v>0</v>
      </c>
      <c r="J77" s="454">
        <f t="shared" si="23"/>
        <v>0</v>
      </c>
      <c r="K77" s="407">
        <f t="shared" si="24"/>
        <v>2</v>
      </c>
      <c r="L77" s="438">
        <f t="shared" si="25"/>
        <v>0</v>
      </c>
      <c r="M77" s="454">
        <f t="shared" si="26"/>
        <v>0</v>
      </c>
      <c r="N77" s="407">
        <f t="shared" si="27"/>
        <v>5</v>
      </c>
      <c r="O77" s="438">
        <f t="shared" si="28"/>
        <v>0</v>
      </c>
      <c r="P77" s="454">
        <f t="shared" si="29"/>
        <v>0</v>
      </c>
      <c r="S77" s="244">
        <v>0</v>
      </c>
    </row>
    <row r="78" spans="1:19">
      <c r="B78" s="149"/>
      <c r="C78" s="167"/>
      <c r="D78" s="167"/>
      <c r="E78" s="167"/>
      <c r="F78" s="404"/>
      <c r="G78" s="451"/>
      <c r="H78" s="407">
        <f t="shared" si="21"/>
        <v>1</v>
      </c>
      <c r="I78" s="438">
        <f t="shared" si="22"/>
        <v>0</v>
      </c>
      <c r="J78" s="435">
        <f t="shared" si="23"/>
        <v>0</v>
      </c>
      <c r="K78" s="407">
        <f t="shared" si="24"/>
        <v>2</v>
      </c>
      <c r="L78" s="438">
        <f t="shared" si="25"/>
        <v>0</v>
      </c>
      <c r="M78" s="454">
        <f t="shared" si="26"/>
        <v>0</v>
      </c>
      <c r="N78" s="407">
        <f t="shared" si="27"/>
        <v>5</v>
      </c>
      <c r="O78" s="438">
        <f t="shared" si="28"/>
        <v>0</v>
      </c>
      <c r="P78" s="454">
        <f t="shared" si="29"/>
        <v>0</v>
      </c>
      <c r="S78" s="244">
        <v>0</v>
      </c>
    </row>
    <row r="79" spans="1:19">
      <c r="B79" s="150"/>
      <c r="C79" s="167"/>
      <c r="D79" s="167"/>
      <c r="E79" s="167"/>
      <c r="F79" s="404"/>
      <c r="G79" s="451"/>
      <c r="H79" s="407">
        <f t="shared" si="21"/>
        <v>1</v>
      </c>
      <c r="I79" s="438">
        <f t="shared" si="22"/>
        <v>0</v>
      </c>
      <c r="J79" s="435">
        <f t="shared" si="23"/>
        <v>0</v>
      </c>
      <c r="K79" s="407">
        <f t="shared" si="24"/>
        <v>2</v>
      </c>
      <c r="L79" s="438">
        <f t="shared" si="25"/>
        <v>0</v>
      </c>
      <c r="M79" s="454">
        <f t="shared" si="26"/>
        <v>0</v>
      </c>
      <c r="N79" s="407">
        <f t="shared" si="27"/>
        <v>5</v>
      </c>
      <c r="O79" s="438">
        <f t="shared" si="28"/>
        <v>0</v>
      </c>
      <c r="P79" s="454">
        <f t="shared" si="29"/>
        <v>0</v>
      </c>
      <c r="S79" s="244">
        <v>0</v>
      </c>
    </row>
    <row r="80" spans="1:19">
      <c r="B80" s="150"/>
      <c r="C80" s="167"/>
      <c r="D80" s="167"/>
      <c r="E80" s="167"/>
      <c r="F80" s="404"/>
      <c r="G80" s="451"/>
      <c r="H80" s="407">
        <f t="shared" si="21"/>
        <v>1</v>
      </c>
      <c r="I80" s="438">
        <f t="shared" si="22"/>
        <v>0</v>
      </c>
      <c r="J80" s="435">
        <f t="shared" si="23"/>
        <v>0</v>
      </c>
      <c r="K80" s="407">
        <f t="shared" si="24"/>
        <v>2</v>
      </c>
      <c r="L80" s="438">
        <f t="shared" si="25"/>
        <v>0</v>
      </c>
      <c r="M80" s="454">
        <f t="shared" si="26"/>
        <v>0</v>
      </c>
      <c r="N80" s="407">
        <f t="shared" si="27"/>
        <v>5</v>
      </c>
      <c r="O80" s="438">
        <f t="shared" si="28"/>
        <v>0</v>
      </c>
      <c r="P80" s="435">
        <f t="shared" si="29"/>
        <v>0</v>
      </c>
      <c r="S80" s="244">
        <v>0</v>
      </c>
    </row>
    <row r="81" spans="1:19">
      <c r="B81" s="149"/>
      <c r="C81" s="167"/>
      <c r="D81" s="167"/>
      <c r="E81" s="167"/>
      <c r="F81" s="404"/>
      <c r="G81" s="451"/>
      <c r="H81" s="407">
        <f t="shared" si="21"/>
        <v>1</v>
      </c>
      <c r="I81" s="438">
        <f t="shared" si="22"/>
        <v>0</v>
      </c>
      <c r="J81" s="435">
        <f t="shared" si="23"/>
        <v>0</v>
      </c>
      <c r="K81" s="407">
        <f t="shared" si="24"/>
        <v>2</v>
      </c>
      <c r="L81" s="438">
        <f t="shared" si="25"/>
        <v>0</v>
      </c>
      <c r="M81" s="454">
        <f t="shared" si="26"/>
        <v>0</v>
      </c>
      <c r="N81" s="407">
        <f t="shared" si="27"/>
        <v>5</v>
      </c>
      <c r="O81" s="438">
        <f t="shared" si="28"/>
        <v>0</v>
      </c>
      <c r="P81" s="435">
        <f t="shared" si="29"/>
        <v>0</v>
      </c>
      <c r="S81" s="244">
        <v>0</v>
      </c>
    </row>
    <row r="82" spans="1:19">
      <c r="B82" s="149"/>
      <c r="C82" s="167"/>
      <c r="D82" s="167"/>
      <c r="E82" s="167"/>
      <c r="F82" s="404"/>
      <c r="G82" s="451"/>
      <c r="H82" s="407">
        <f t="shared" si="21"/>
        <v>1</v>
      </c>
      <c r="I82" s="438">
        <f t="shared" si="22"/>
        <v>0</v>
      </c>
      <c r="J82" s="435">
        <f t="shared" si="23"/>
        <v>0</v>
      </c>
      <c r="K82" s="407">
        <f t="shared" si="24"/>
        <v>2</v>
      </c>
      <c r="L82" s="438">
        <f t="shared" si="25"/>
        <v>0</v>
      </c>
      <c r="M82" s="454">
        <f t="shared" si="26"/>
        <v>0</v>
      </c>
      <c r="N82" s="407">
        <f t="shared" si="27"/>
        <v>5</v>
      </c>
      <c r="O82" s="438">
        <f t="shared" si="28"/>
        <v>0</v>
      </c>
      <c r="P82" s="435">
        <f t="shared" si="29"/>
        <v>0</v>
      </c>
      <c r="S82" s="244">
        <v>0</v>
      </c>
    </row>
    <row r="83" spans="1:19">
      <c r="B83" s="149"/>
      <c r="C83" s="167"/>
      <c r="D83" s="167"/>
      <c r="E83" s="167"/>
      <c r="F83" s="408"/>
      <c r="G83" s="450"/>
      <c r="H83" s="410">
        <f t="shared" si="21"/>
        <v>1</v>
      </c>
      <c r="I83" s="453">
        <f t="shared" si="22"/>
        <v>0</v>
      </c>
      <c r="J83" s="454">
        <f t="shared" si="23"/>
        <v>0</v>
      </c>
      <c r="K83" s="410">
        <f t="shared" si="24"/>
        <v>2</v>
      </c>
      <c r="L83" s="453">
        <f t="shared" si="25"/>
        <v>0</v>
      </c>
      <c r="M83" s="454">
        <f t="shared" si="26"/>
        <v>0</v>
      </c>
      <c r="N83" s="410">
        <f t="shared" si="27"/>
        <v>5</v>
      </c>
      <c r="O83" s="453">
        <f t="shared" si="28"/>
        <v>0</v>
      </c>
      <c r="P83" s="454">
        <f t="shared" si="29"/>
        <v>0</v>
      </c>
      <c r="S83" s="244">
        <v>0</v>
      </c>
    </row>
    <row r="84" spans="1:19">
      <c r="B84" s="149"/>
      <c r="C84" s="167"/>
      <c r="D84" s="167"/>
      <c r="E84" s="167"/>
      <c r="F84" s="408"/>
      <c r="G84" s="450"/>
      <c r="H84" s="410">
        <f t="shared" si="21"/>
        <v>1</v>
      </c>
      <c r="I84" s="453">
        <f t="shared" si="22"/>
        <v>0</v>
      </c>
      <c r="J84" s="454">
        <f t="shared" si="23"/>
        <v>0</v>
      </c>
      <c r="K84" s="410">
        <f t="shared" si="24"/>
        <v>2</v>
      </c>
      <c r="L84" s="453">
        <f t="shared" si="25"/>
        <v>0</v>
      </c>
      <c r="M84" s="454">
        <f t="shared" si="26"/>
        <v>0</v>
      </c>
      <c r="N84" s="410">
        <f t="shared" si="27"/>
        <v>5</v>
      </c>
      <c r="O84" s="453">
        <f t="shared" si="28"/>
        <v>0</v>
      </c>
      <c r="P84" s="454">
        <f t="shared" si="29"/>
        <v>0</v>
      </c>
      <c r="S84" s="244">
        <v>0</v>
      </c>
    </row>
    <row r="85" spans="1:19" ht="15" thickBot="1">
      <c r="B85" s="150"/>
      <c r="C85" s="167"/>
      <c r="D85" s="167"/>
      <c r="E85" s="167"/>
      <c r="F85" s="409"/>
      <c r="G85" s="452"/>
      <c r="H85" s="411">
        <f t="shared" si="21"/>
        <v>1</v>
      </c>
      <c r="I85" s="455">
        <f t="shared" si="22"/>
        <v>0</v>
      </c>
      <c r="J85" s="456">
        <f t="shared" si="23"/>
        <v>0</v>
      </c>
      <c r="K85" s="411">
        <f t="shared" si="24"/>
        <v>2</v>
      </c>
      <c r="L85" s="455">
        <f t="shared" si="25"/>
        <v>0</v>
      </c>
      <c r="M85" s="456">
        <f t="shared" si="26"/>
        <v>0</v>
      </c>
      <c r="N85" s="411">
        <f t="shared" si="27"/>
        <v>5</v>
      </c>
      <c r="O85" s="455">
        <f t="shared" si="28"/>
        <v>0</v>
      </c>
      <c r="P85" s="456">
        <f t="shared" si="29"/>
        <v>0</v>
      </c>
      <c r="S85" s="244">
        <v>0</v>
      </c>
    </row>
    <row r="86" spans="1:19" ht="18.600000000000001" thickBot="1">
      <c r="A86" s="18"/>
      <c r="B86" s="182" t="s">
        <v>192</v>
      </c>
      <c r="C86" s="183"/>
      <c r="D86" s="183"/>
      <c r="E86" s="196"/>
      <c r="F86" s="344"/>
      <c r="G86" s="458">
        <f>SUM(G87:G101)</f>
        <v>0</v>
      </c>
      <c r="H86" s="344"/>
      <c r="I86" s="457"/>
      <c r="J86" s="458">
        <f>SUM(J87:J101)</f>
        <v>0</v>
      </c>
      <c r="K86" s="344"/>
      <c r="L86" s="457"/>
      <c r="M86" s="458">
        <f>SUM(M87:M101)</f>
        <v>0</v>
      </c>
      <c r="N86" s="344"/>
      <c r="O86" s="457"/>
      <c r="P86" s="459">
        <f>SUM(P87:P101)</f>
        <v>0</v>
      </c>
      <c r="S86" s="346">
        <f>SUM(S87:S101)</f>
        <v>0</v>
      </c>
    </row>
    <row r="87" spans="1:19">
      <c r="B87" s="148"/>
      <c r="C87" s="167"/>
      <c r="D87" s="167"/>
      <c r="E87" s="167"/>
      <c r="F87" s="408"/>
      <c r="G87" s="454"/>
      <c r="H87" s="410">
        <f t="shared" si="21"/>
        <v>1</v>
      </c>
      <c r="I87" s="453">
        <f t="shared" si="22"/>
        <v>0</v>
      </c>
      <c r="J87" s="454">
        <f t="shared" si="23"/>
        <v>0</v>
      </c>
      <c r="K87" s="410">
        <f t="shared" si="24"/>
        <v>2</v>
      </c>
      <c r="L87" s="453">
        <f t="shared" si="25"/>
        <v>0</v>
      </c>
      <c r="M87" s="454">
        <f t="shared" si="26"/>
        <v>0</v>
      </c>
      <c r="N87" s="410">
        <f t="shared" si="27"/>
        <v>5</v>
      </c>
      <c r="O87" s="453">
        <f t="shared" si="28"/>
        <v>0</v>
      </c>
      <c r="P87" s="454">
        <f t="shared" si="29"/>
        <v>0</v>
      </c>
      <c r="S87" s="244">
        <v>0</v>
      </c>
    </row>
    <row r="88" spans="1:19">
      <c r="B88" s="148"/>
      <c r="C88" s="167"/>
      <c r="D88" s="167"/>
      <c r="E88" s="167"/>
      <c r="F88" s="408"/>
      <c r="G88" s="454"/>
      <c r="H88" s="410">
        <f t="shared" si="21"/>
        <v>1</v>
      </c>
      <c r="I88" s="453">
        <f t="shared" si="22"/>
        <v>0</v>
      </c>
      <c r="J88" s="454">
        <f t="shared" ref="J88:J96" si="33">I88</f>
        <v>0</v>
      </c>
      <c r="K88" s="410">
        <f t="shared" si="24"/>
        <v>2</v>
      </c>
      <c r="L88" s="453">
        <f t="shared" si="25"/>
        <v>0</v>
      </c>
      <c r="M88" s="454">
        <f t="shared" ref="M88:M96" si="34">L88</f>
        <v>0</v>
      </c>
      <c r="N88" s="410">
        <f t="shared" si="27"/>
        <v>5</v>
      </c>
      <c r="O88" s="453">
        <f t="shared" si="28"/>
        <v>0</v>
      </c>
      <c r="P88" s="454">
        <f t="shared" ref="P88:P96" si="35">O88</f>
        <v>0</v>
      </c>
      <c r="S88" s="244"/>
    </row>
    <row r="89" spans="1:19">
      <c r="B89" s="148"/>
      <c r="C89" s="167"/>
      <c r="D89" s="167"/>
      <c r="E89" s="167"/>
      <c r="F89" s="408"/>
      <c r="G89" s="454"/>
      <c r="H89" s="410">
        <f t="shared" si="21"/>
        <v>1</v>
      </c>
      <c r="I89" s="453">
        <f t="shared" si="22"/>
        <v>0</v>
      </c>
      <c r="J89" s="454">
        <f t="shared" si="33"/>
        <v>0</v>
      </c>
      <c r="K89" s="410">
        <f t="shared" si="24"/>
        <v>2</v>
      </c>
      <c r="L89" s="453">
        <f t="shared" si="25"/>
        <v>0</v>
      </c>
      <c r="M89" s="454">
        <f t="shared" si="34"/>
        <v>0</v>
      </c>
      <c r="N89" s="410">
        <f t="shared" si="27"/>
        <v>5</v>
      </c>
      <c r="O89" s="453">
        <f t="shared" si="28"/>
        <v>0</v>
      </c>
      <c r="P89" s="454">
        <f t="shared" si="35"/>
        <v>0</v>
      </c>
      <c r="S89" s="244"/>
    </row>
    <row r="90" spans="1:19">
      <c r="B90" s="148"/>
      <c r="C90" s="167"/>
      <c r="D90" s="167"/>
      <c r="E90" s="167"/>
      <c r="F90" s="408"/>
      <c r="G90" s="454"/>
      <c r="H90" s="410">
        <f t="shared" si="21"/>
        <v>1</v>
      </c>
      <c r="I90" s="453">
        <f t="shared" si="22"/>
        <v>0</v>
      </c>
      <c r="J90" s="454">
        <f t="shared" si="33"/>
        <v>0</v>
      </c>
      <c r="K90" s="410">
        <f t="shared" si="24"/>
        <v>2</v>
      </c>
      <c r="L90" s="453">
        <f t="shared" si="25"/>
        <v>0</v>
      </c>
      <c r="M90" s="454">
        <f t="shared" si="34"/>
        <v>0</v>
      </c>
      <c r="N90" s="410">
        <f t="shared" si="27"/>
        <v>5</v>
      </c>
      <c r="O90" s="453">
        <f t="shared" si="28"/>
        <v>0</v>
      </c>
      <c r="P90" s="454">
        <f t="shared" si="35"/>
        <v>0</v>
      </c>
      <c r="S90" s="244"/>
    </row>
    <row r="91" spans="1:19">
      <c r="B91" s="148"/>
      <c r="C91" s="167"/>
      <c r="D91" s="167"/>
      <c r="E91" s="167"/>
      <c r="F91" s="408"/>
      <c r="G91" s="454"/>
      <c r="H91" s="410">
        <f t="shared" si="21"/>
        <v>1</v>
      </c>
      <c r="I91" s="453">
        <f t="shared" si="22"/>
        <v>0</v>
      </c>
      <c r="J91" s="454">
        <f t="shared" si="33"/>
        <v>0</v>
      </c>
      <c r="K91" s="410">
        <f t="shared" si="24"/>
        <v>2</v>
      </c>
      <c r="L91" s="453">
        <f t="shared" si="25"/>
        <v>0</v>
      </c>
      <c r="M91" s="454">
        <f t="shared" si="34"/>
        <v>0</v>
      </c>
      <c r="N91" s="410">
        <f t="shared" si="27"/>
        <v>5</v>
      </c>
      <c r="O91" s="453">
        <f t="shared" si="28"/>
        <v>0</v>
      </c>
      <c r="P91" s="454">
        <f t="shared" si="35"/>
        <v>0</v>
      </c>
      <c r="S91" s="244"/>
    </row>
    <row r="92" spans="1:19">
      <c r="B92" s="148"/>
      <c r="C92" s="167"/>
      <c r="D92" s="167"/>
      <c r="E92" s="167"/>
      <c r="F92" s="408"/>
      <c r="G92" s="454"/>
      <c r="H92" s="410">
        <f t="shared" si="21"/>
        <v>1</v>
      </c>
      <c r="I92" s="453">
        <f t="shared" si="22"/>
        <v>0</v>
      </c>
      <c r="J92" s="454">
        <f t="shared" ref="J92" si="36">I92</f>
        <v>0</v>
      </c>
      <c r="K92" s="410">
        <f t="shared" si="24"/>
        <v>2</v>
      </c>
      <c r="L92" s="453">
        <f t="shared" si="25"/>
        <v>0</v>
      </c>
      <c r="M92" s="454">
        <f t="shared" ref="M92" si="37">L92</f>
        <v>0</v>
      </c>
      <c r="N92" s="410">
        <f t="shared" si="27"/>
        <v>5</v>
      </c>
      <c r="O92" s="453">
        <f t="shared" si="28"/>
        <v>0</v>
      </c>
      <c r="P92" s="454">
        <f t="shared" ref="P92" si="38">O92</f>
        <v>0</v>
      </c>
      <c r="S92" s="244"/>
    </row>
    <row r="93" spans="1:19">
      <c r="B93" s="148"/>
      <c r="C93" s="167"/>
      <c r="D93" s="167"/>
      <c r="E93" s="167"/>
      <c r="F93" s="408"/>
      <c r="G93" s="454"/>
      <c r="H93" s="410">
        <f t="shared" si="21"/>
        <v>1</v>
      </c>
      <c r="I93" s="453">
        <f t="shared" si="22"/>
        <v>0</v>
      </c>
      <c r="J93" s="454">
        <f t="shared" si="33"/>
        <v>0</v>
      </c>
      <c r="K93" s="410">
        <f t="shared" si="24"/>
        <v>2</v>
      </c>
      <c r="L93" s="453">
        <f t="shared" si="25"/>
        <v>0</v>
      </c>
      <c r="M93" s="454">
        <f t="shared" si="34"/>
        <v>0</v>
      </c>
      <c r="N93" s="410">
        <f t="shared" si="27"/>
        <v>5</v>
      </c>
      <c r="O93" s="453">
        <f t="shared" si="28"/>
        <v>0</v>
      </c>
      <c r="P93" s="454">
        <f t="shared" si="35"/>
        <v>0</v>
      </c>
      <c r="S93" s="244"/>
    </row>
    <row r="94" spans="1:19">
      <c r="B94" s="148"/>
      <c r="C94" s="167"/>
      <c r="D94" s="167"/>
      <c r="E94" s="167"/>
      <c r="F94" s="408"/>
      <c r="G94" s="454"/>
      <c r="H94" s="410">
        <f t="shared" si="21"/>
        <v>1</v>
      </c>
      <c r="I94" s="453">
        <f t="shared" si="22"/>
        <v>0</v>
      </c>
      <c r="J94" s="454">
        <f t="shared" si="33"/>
        <v>0</v>
      </c>
      <c r="K94" s="410">
        <f t="shared" si="24"/>
        <v>2</v>
      </c>
      <c r="L94" s="453">
        <f t="shared" si="25"/>
        <v>0</v>
      </c>
      <c r="M94" s="454">
        <f t="shared" si="34"/>
        <v>0</v>
      </c>
      <c r="N94" s="410">
        <f t="shared" si="27"/>
        <v>5</v>
      </c>
      <c r="O94" s="453">
        <f t="shared" si="28"/>
        <v>0</v>
      </c>
      <c r="P94" s="454">
        <f t="shared" si="35"/>
        <v>0</v>
      </c>
      <c r="S94" s="244"/>
    </row>
    <row r="95" spans="1:19">
      <c r="B95" s="148"/>
      <c r="C95" s="167"/>
      <c r="D95" s="167"/>
      <c r="E95" s="167"/>
      <c r="F95" s="408"/>
      <c r="G95" s="454"/>
      <c r="H95" s="410">
        <f t="shared" si="21"/>
        <v>1</v>
      </c>
      <c r="I95" s="453">
        <f t="shared" si="22"/>
        <v>0</v>
      </c>
      <c r="J95" s="454">
        <f t="shared" si="33"/>
        <v>0</v>
      </c>
      <c r="K95" s="410">
        <f t="shared" si="24"/>
        <v>2</v>
      </c>
      <c r="L95" s="453">
        <f t="shared" si="25"/>
        <v>0</v>
      </c>
      <c r="M95" s="454">
        <f t="shared" si="34"/>
        <v>0</v>
      </c>
      <c r="N95" s="410">
        <f t="shared" si="27"/>
        <v>5</v>
      </c>
      <c r="O95" s="453">
        <f t="shared" si="28"/>
        <v>0</v>
      </c>
      <c r="P95" s="454">
        <f t="shared" si="35"/>
        <v>0</v>
      </c>
      <c r="S95" s="244"/>
    </row>
    <row r="96" spans="1:19">
      <c r="B96" s="148"/>
      <c r="C96" s="167"/>
      <c r="D96" s="167"/>
      <c r="E96" s="167"/>
      <c r="F96" s="408"/>
      <c r="G96" s="454"/>
      <c r="H96" s="410">
        <f t="shared" si="21"/>
        <v>1</v>
      </c>
      <c r="I96" s="453">
        <f t="shared" si="22"/>
        <v>0</v>
      </c>
      <c r="J96" s="454">
        <f t="shared" si="33"/>
        <v>0</v>
      </c>
      <c r="K96" s="410">
        <f t="shared" si="24"/>
        <v>2</v>
      </c>
      <c r="L96" s="453">
        <f t="shared" si="25"/>
        <v>0</v>
      </c>
      <c r="M96" s="454">
        <f t="shared" si="34"/>
        <v>0</v>
      </c>
      <c r="N96" s="410">
        <f t="shared" si="27"/>
        <v>5</v>
      </c>
      <c r="O96" s="453">
        <f t="shared" si="28"/>
        <v>0</v>
      </c>
      <c r="P96" s="454">
        <f t="shared" si="35"/>
        <v>0</v>
      </c>
      <c r="S96" s="244"/>
    </row>
    <row r="97" spans="1:19">
      <c r="B97" s="149"/>
      <c r="C97" s="167"/>
      <c r="D97" s="167"/>
      <c r="E97" s="167"/>
      <c r="F97" s="404"/>
      <c r="G97" s="435"/>
      <c r="H97" s="407">
        <f t="shared" si="21"/>
        <v>1</v>
      </c>
      <c r="I97" s="438">
        <f t="shared" si="22"/>
        <v>0</v>
      </c>
      <c r="J97" s="454">
        <f t="shared" si="23"/>
        <v>0</v>
      </c>
      <c r="K97" s="407">
        <f t="shared" si="24"/>
        <v>2</v>
      </c>
      <c r="L97" s="438">
        <f t="shared" si="25"/>
        <v>0</v>
      </c>
      <c r="M97" s="454">
        <f t="shared" si="26"/>
        <v>0</v>
      </c>
      <c r="N97" s="407">
        <f t="shared" si="27"/>
        <v>5</v>
      </c>
      <c r="O97" s="438">
        <f t="shared" si="28"/>
        <v>0</v>
      </c>
      <c r="P97" s="454">
        <f t="shared" si="29"/>
        <v>0</v>
      </c>
      <c r="S97" s="244">
        <v>0</v>
      </c>
    </row>
    <row r="98" spans="1:19">
      <c r="B98" s="149"/>
      <c r="C98" s="167"/>
      <c r="D98" s="167"/>
      <c r="E98" s="167"/>
      <c r="F98" s="404"/>
      <c r="G98" s="435"/>
      <c r="H98" s="407">
        <f t="shared" si="21"/>
        <v>1</v>
      </c>
      <c r="I98" s="438">
        <f t="shared" si="22"/>
        <v>0</v>
      </c>
      <c r="J98" s="454">
        <f t="shared" si="23"/>
        <v>0</v>
      </c>
      <c r="K98" s="407">
        <f t="shared" si="24"/>
        <v>2</v>
      </c>
      <c r="L98" s="438">
        <f t="shared" si="25"/>
        <v>0</v>
      </c>
      <c r="M98" s="454">
        <f t="shared" si="26"/>
        <v>0</v>
      </c>
      <c r="N98" s="407">
        <f t="shared" si="27"/>
        <v>5</v>
      </c>
      <c r="O98" s="438">
        <f t="shared" si="28"/>
        <v>0</v>
      </c>
      <c r="P98" s="454">
        <f t="shared" si="29"/>
        <v>0</v>
      </c>
      <c r="S98" s="244">
        <v>0</v>
      </c>
    </row>
    <row r="99" spans="1:19">
      <c r="B99" s="149"/>
      <c r="C99" s="167"/>
      <c r="D99" s="167"/>
      <c r="E99" s="167"/>
      <c r="F99" s="404"/>
      <c r="G99" s="435"/>
      <c r="H99" s="407">
        <f t="shared" si="21"/>
        <v>1</v>
      </c>
      <c r="I99" s="438">
        <f t="shared" si="22"/>
        <v>0</v>
      </c>
      <c r="J99" s="454">
        <f t="shared" si="23"/>
        <v>0</v>
      </c>
      <c r="K99" s="407">
        <f t="shared" si="24"/>
        <v>2</v>
      </c>
      <c r="L99" s="438">
        <f t="shared" si="25"/>
        <v>0</v>
      </c>
      <c r="M99" s="454">
        <f t="shared" si="26"/>
        <v>0</v>
      </c>
      <c r="N99" s="407">
        <f t="shared" si="27"/>
        <v>5</v>
      </c>
      <c r="O99" s="438">
        <f t="shared" si="28"/>
        <v>0</v>
      </c>
      <c r="P99" s="454">
        <f t="shared" si="29"/>
        <v>0</v>
      </c>
      <c r="S99" s="244">
        <v>0</v>
      </c>
    </row>
    <row r="100" spans="1:19">
      <c r="B100" s="149"/>
      <c r="C100" s="167"/>
      <c r="D100" s="167"/>
      <c r="E100" s="167"/>
      <c r="F100" s="404"/>
      <c r="G100" s="435"/>
      <c r="H100" s="407">
        <f t="shared" si="21"/>
        <v>1</v>
      </c>
      <c r="I100" s="438">
        <f t="shared" si="22"/>
        <v>0</v>
      </c>
      <c r="J100" s="454">
        <f t="shared" si="23"/>
        <v>0</v>
      </c>
      <c r="K100" s="407">
        <f t="shared" si="24"/>
        <v>2</v>
      </c>
      <c r="L100" s="438">
        <f t="shared" si="25"/>
        <v>0</v>
      </c>
      <c r="M100" s="454">
        <f t="shared" si="26"/>
        <v>0</v>
      </c>
      <c r="N100" s="407">
        <f t="shared" si="27"/>
        <v>5</v>
      </c>
      <c r="O100" s="438">
        <f t="shared" si="28"/>
        <v>0</v>
      </c>
      <c r="P100" s="454">
        <f t="shared" si="29"/>
        <v>0</v>
      </c>
      <c r="S100" s="244">
        <v>0</v>
      </c>
    </row>
    <row r="101" spans="1:19" ht="15" thickBot="1">
      <c r="B101" s="150"/>
      <c r="C101" s="167"/>
      <c r="D101" s="167"/>
      <c r="E101" s="167"/>
      <c r="F101" s="404"/>
      <c r="G101" s="435"/>
      <c r="H101" s="407">
        <f t="shared" si="21"/>
        <v>1</v>
      </c>
      <c r="I101" s="438">
        <f t="shared" si="22"/>
        <v>0</v>
      </c>
      <c r="J101" s="454">
        <f t="shared" si="23"/>
        <v>0</v>
      </c>
      <c r="K101" s="407">
        <f t="shared" si="24"/>
        <v>2</v>
      </c>
      <c r="L101" s="438">
        <f t="shared" si="25"/>
        <v>0</v>
      </c>
      <c r="M101" s="454">
        <f t="shared" si="26"/>
        <v>0</v>
      </c>
      <c r="N101" s="407">
        <f t="shared" si="27"/>
        <v>5</v>
      </c>
      <c r="O101" s="438">
        <f t="shared" si="28"/>
        <v>0</v>
      </c>
      <c r="P101" s="454">
        <f t="shared" si="29"/>
        <v>0</v>
      </c>
      <c r="S101" s="244">
        <v>0</v>
      </c>
    </row>
    <row r="102" spans="1:19" ht="18.600000000000001" thickBot="1">
      <c r="A102" s="18"/>
      <c r="B102" s="182" t="s">
        <v>361</v>
      </c>
      <c r="C102" s="183"/>
      <c r="D102" s="183"/>
      <c r="E102" s="196"/>
      <c r="F102" s="344"/>
      <c r="G102" s="458">
        <f>SUM(G103:G112)</f>
        <v>0</v>
      </c>
      <c r="H102" s="344"/>
      <c r="I102" s="457"/>
      <c r="J102" s="458">
        <f>SUM(J103:J112)</f>
        <v>0</v>
      </c>
      <c r="K102" s="344"/>
      <c r="L102" s="457"/>
      <c r="M102" s="458">
        <f>SUM(M103:M112)</f>
        <v>0</v>
      </c>
      <c r="N102" s="344"/>
      <c r="O102" s="457"/>
      <c r="P102" s="459">
        <f>SUM(P103:P112)</f>
        <v>0</v>
      </c>
      <c r="S102" s="346">
        <f>SUM(S103:S112)</f>
        <v>0</v>
      </c>
    </row>
    <row r="103" spans="1:19" ht="14.25" customHeight="1">
      <c r="B103" s="181"/>
      <c r="C103" s="167"/>
      <c r="D103" s="167"/>
      <c r="E103" s="167"/>
      <c r="F103" s="404"/>
      <c r="G103" s="435"/>
      <c r="H103" s="407">
        <f t="shared" si="21"/>
        <v>1</v>
      </c>
      <c r="I103" s="438">
        <f t="shared" si="22"/>
        <v>0</v>
      </c>
      <c r="J103" s="454">
        <f t="shared" ref="J103:J112" si="39">I103</f>
        <v>0</v>
      </c>
      <c r="K103" s="407">
        <f t="shared" si="24"/>
        <v>2</v>
      </c>
      <c r="L103" s="438">
        <f t="shared" si="25"/>
        <v>0</v>
      </c>
      <c r="M103" s="454">
        <f t="shared" ref="M103:M112" si="40">L103</f>
        <v>0</v>
      </c>
      <c r="N103" s="407">
        <f t="shared" si="27"/>
        <v>5</v>
      </c>
      <c r="O103" s="438">
        <f t="shared" si="28"/>
        <v>0</v>
      </c>
      <c r="P103" s="454">
        <f t="shared" ref="P103:P112" si="41">O103</f>
        <v>0</v>
      </c>
      <c r="S103" s="244">
        <v>0</v>
      </c>
    </row>
    <row r="104" spans="1:19" ht="14.25" customHeight="1">
      <c r="B104" s="181"/>
      <c r="C104" s="167"/>
      <c r="D104" s="167"/>
      <c r="E104" s="167"/>
      <c r="F104" s="404"/>
      <c r="G104" s="435"/>
      <c r="H104" s="407">
        <f t="shared" si="21"/>
        <v>1</v>
      </c>
      <c r="I104" s="438">
        <f t="shared" si="22"/>
        <v>0</v>
      </c>
      <c r="J104" s="454">
        <f t="shared" ref="J104:J107" si="42">I104</f>
        <v>0</v>
      </c>
      <c r="K104" s="407">
        <f t="shared" si="24"/>
        <v>2</v>
      </c>
      <c r="L104" s="438">
        <f t="shared" si="25"/>
        <v>0</v>
      </c>
      <c r="M104" s="454">
        <f t="shared" ref="M104:M107" si="43">L104</f>
        <v>0</v>
      </c>
      <c r="N104" s="407">
        <f t="shared" si="27"/>
        <v>5</v>
      </c>
      <c r="O104" s="438">
        <f t="shared" si="28"/>
        <v>0</v>
      </c>
      <c r="P104" s="454">
        <f t="shared" ref="P104:P107" si="44">O104</f>
        <v>0</v>
      </c>
      <c r="S104" s="244"/>
    </row>
    <row r="105" spans="1:19" ht="14.25" customHeight="1">
      <c r="B105" s="181"/>
      <c r="C105" s="167"/>
      <c r="D105" s="167"/>
      <c r="E105" s="167"/>
      <c r="F105" s="404"/>
      <c r="G105" s="435"/>
      <c r="H105" s="407">
        <f t="shared" si="21"/>
        <v>1</v>
      </c>
      <c r="I105" s="438">
        <f t="shared" si="22"/>
        <v>0</v>
      </c>
      <c r="J105" s="454">
        <f t="shared" si="42"/>
        <v>0</v>
      </c>
      <c r="K105" s="407">
        <f t="shared" si="24"/>
        <v>2</v>
      </c>
      <c r="L105" s="438">
        <f t="shared" si="25"/>
        <v>0</v>
      </c>
      <c r="M105" s="454">
        <f t="shared" si="43"/>
        <v>0</v>
      </c>
      <c r="N105" s="407">
        <f t="shared" si="27"/>
        <v>5</v>
      </c>
      <c r="O105" s="438">
        <f t="shared" si="28"/>
        <v>0</v>
      </c>
      <c r="P105" s="454">
        <f t="shared" si="44"/>
        <v>0</v>
      </c>
      <c r="S105" s="244"/>
    </row>
    <row r="106" spans="1:19" ht="14.25" customHeight="1">
      <c r="B106" s="181"/>
      <c r="C106" s="167"/>
      <c r="D106" s="167"/>
      <c r="E106" s="167"/>
      <c r="F106" s="404"/>
      <c r="G106" s="435"/>
      <c r="H106" s="407">
        <f t="shared" si="21"/>
        <v>1</v>
      </c>
      <c r="I106" s="438">
        <f t="shared" si="22"/>
        <v>0</v>
      </c>
      <c r="J106" s="454">
        <f t="shared" si="42"/>
        <v>0</v>
      </c>
      <c r="K106" s="407">
        <f t="shared" si="24"/>
        <v>2</v>
      </c>
      <c r="L106" s="438">
        <f t="shared" si="25"/>
        <v>0</v>
      </c>
      <c r="M106" s="454">
        <f t="shared" si="43"/>
        <v>0</v>
      </c>
      <c r="N106" s="407">
        <f t="shared" si="27"/>
        <v>5</v>
      </c>
      <c r="O106" s="438">
        <f t="shared" si="28"/>
        <v>0</v>
      </c>
      <c r="P106" s="454">
        <f t="shared" si="44"/>
        <v>0</v>
      </c>
      <c r="S106" s="244"/>
    </row>
    <row r="107" spans="1:19" ht="14.25" customHeight="1">
      <c r="B107" s="181"/>
      <c r="C107" s="167"/>
      <c r="D107" s="167"/>
      <c r="E107" s="167"/>
      <c r="F107" s="404"/>
      <c r="G107" s="435"/>
      <c r="H107" s="407">
        <f t="shared" si="21"/>
        <v>1</v>
      </c>
      <c r="I107" s="438">
        <f t="shared" si="22"/>
        <v>0</v>
      </c>
      <c r="J107" s="454">
        <f t="shared" si="42"/>
        <v>0</v>
      </c>
      <c r="K107" s="407">
        <f t="shared" si="24"/>
        <v>2</v>
      </c>
      <c r="L107" s="438">
        <f t="shared" si="25"/>
        <v>0</v>
      </c>
      <c r="M107" s="454">
        <f t="shared" si="43"/>
        <v>0</v>
      </c>
      <c r="N107" s="407">
        <f t="shared" si="27"/>
        <v>5</v>
      </c>
      <c r="O107" s="438">
        <f t="shared" si="28"/>
        <v>0</v>
      </c>
      <c r="P107" s="454">
        <f t="shared" si="44"/>
        <v>0</v>
      </c>
      <c r="S107" s="244"/>
    </row>
    <row r="108" spans="1:19" ht="14.25" customHeight="1">
      <c r="B108" s="180"/>
      <c r="C108" s="167"/>
      <c r="D108" s="167"/>
      <c r="E108" s="167"/>
      <c r="F108" s="404"/>
      <c r="G108" s="435"/>
      <c r="H108" s="407">
        <f t="shared" si="21"/>
        <v>1</v>
      </c>
      <c r="I108" s="438">
        <f t="shared" si="22"/>
        <v>0</v>
      </c>
      <c r="J108" s="454">
        <f t="shared" si="39"/>
        <v>0</v>
      </c>
      <c r="K108" s="407">
        <f t="shared" si="24"/>
        <v>2</v>
      </c>
      <c r="L108" s="438">
        <f t="shared" si="25"/>
        <v>0</v>
      </c>
      <c r="M108" s="454">
        <f t="shared" si="40"/>
        <v>0</v>
      </c>
      <c r="N108" s="407">
        <f t="shared" si="27"/>
        <v>5</v>
      </c>
      <c r="O108" s="438">
        <f t="shared" si="28"/>
        <v>0</v>
      </c>
      <c r="P108" s="454">
        <f t="shared" si="41"/>
        <v>0</v>
      </c>
      <c r="S108" s="244">
        <v>0</v>
      </c>
    </row>
    <row r="109" spans="1:19" ht="14.25" customHeight="1">
      <c r="B109" s="180"/>
      <c r="C109" s="167"/>
      <c r="D109" s="167"/>
      <c r="E109" s="167"/>
      <c r="F109" s="404"/>
      <c r="G109" s="435"/>
      <c r="H109" s="407">
        <f t="shared" si="21"/>
        <v>1</v>
      </c>
      <c r="I109" s="438">
        <f t="shared" si="22"/>
        <v>0</v>
      </c>
      <c r="J109" s="454">
        <f t="shared" si="39"/>
        <v>0</v>
      </c>
      <c r="K109" s="407">
        <f t="shared" si="24"/>
        <v>2</v>
      </c>
      <c r="L109" s="438">
        <f t="shared" si="25"/>
        <v>0</v>
      </c>
      <c r="M109" s="454">
        <f t="shared" si="40"/>
        <v>0</v>
      </c>
      <c r="N109" s="407">
        <f t="shared" si="27"/>
        <v>5</v>
      </c>
      <c r="O109" s="438">
        <f t="shared" si="28"/>
        <v>0</v>
      </c>
      <c r="P109" s="454">
        <f t="shared" si="41"/>
        <v>0</v>
      </c>
      <c r="S109" s="244">
        <v>0</v>
      </c>
    </row>
    <row r="110" spans="1:19" ht="14.25" customHeight="1">
      <c r="B110" s="180"/>
      <c r="C110" s="167"/>
      <c r="D110" s="167"/>
      <c r="E110" s="167"/>
      <c r="F110" s="404"/>
      <c r="G110" s="435"/>
      <c r="H110" s="407">
        <f t="shared" si="21"/>
        <v>1</v>
      </c>
      <c r="I110" s="438">
        <f t="shared" si="22"/>
        <v>0</v>
      </c>
      <c r="J110" s="454">
        <f t="shared" si="39"/>
        <v>0</v>
      </c>
      <c r="K110" s="407">
        <f t="shared" si="24"/>
        <v>2</v>
      </c>
      <c r="L110" s="438">
        <f t="shared" si="25"/>
        <v>0</v>
      </c>
      <c r="M110" s="454">
        <f t="shared" si="40"/>
        <v>0</v>
      </c>
      <c r="N110" s="407">
        <f t="shared" si="27"/>
        <v>5</v>
      </c>
      <c r="O110" s="438">
        <f t="shared" si="28"/>
        <v>0</v>
      </c>
      <c r="P110" s="454">
        <f t="shared" si="41"/>
        <v>0</v>
      </c>
      <c r="S110" s="244">
        <v>0</v>
      </c>
    </row>
    <row r="111" spans="1:19" ht="14.25" customHeight="1">
      <c r="B111" s="180"/>
      <c r="C111" s="167"/>
      <c r="D111" s="167"/>
      <c r="E111" s="167"/>
      <c r="F111" s="404"/>
      <c r="G111" s="435"/>
      <c r="H111" s="407">
        <f t="shared" si="21"/>
        <v>1</v>
      </c>
      <c r="I111" s="438">
        <f t="shared" si="22"/>
        <v>0</v>
      </c>
      <c r="J111" s="454">
        <f t="shared" si="39"/>
        <v>0</v>
      </c>
      <c r="K111" s="407">
        <f t="shared" si="24"/>
        <v>2</v>
      </c>
      <c r="L111" s="438">
        <f t="shared" si="25"/>
        <v>0</v>
      </c>
      <c r="M111" s="454">
        <f t="shared" si="40"/>
        <v>0</v>
      </c>
      <c r="N111" s="407">
        <f t="shared" si="27"/>
        <v>5</v>
      </c>
      <c r="O111" s="438">
        <f t="shared" si="28"/>
        <v>0</v>
      </c>
      <c r="P111" s="454">
        <f t="shared" si="41"/>
        <v>0</v>
      </c>
      <c r="S111" s="244">
        <v>0</v>
      </c>
    </row>
    <row r="112" spans="1:19" ht="14.25" customHeight="1" thickBot="1">
      <c r="B112" s="180"/>
      <c r="C112" s="167"/>
      <c r="D112" s="167"/>
      <c r="E112" s="167"/>
      <c r="F112" s="405"/>
      <c r="G112" s="436"/>
      <c r="H112" s="407">
        <f t="shared" si="21"/>
        <v>1</v>
      </c>
      <c r="I112" s="438">
        <f t="shared" si="22"/>
        <v>0</v>
      </c>
      <c r="J112" s="454">
        <f t="shared" si="39"/>
        <v>0</v>
      </c>
      <c r="K112" s="407">
        <f t="shared" si="24"/>
        <v>2</v>
      </c>
      <c r="L112" s="438">
        <f t="shared" si="25"/>
        <v>0</v>
      </c>
      <c r="M112" s="454">
        <f t="shared" si="40"/>
        <v>0</v>
      </c>
      <c r="N112" s="407">
        <f t="shared" si="27"/>
        <v>5</v>
      </c>
      <c r="O112" s="438">
        <f t="shared" si="28"/>
        <v>0</v>
      </c>
      <c r="P112" s="454">
        <f t="shared" si="41"/>
        <v>0</v>
      </c>
      <c r="S112" s="244">
        <v>0</v>
      </c>
    </row>
    <row r="113" spans="1:20" ht="18.600000000000001" thickBot="1">
      <c r="A113" s="18"/>
      <c r="B113" s="182" t="s">
        <v>122</v>
      </c>
      <c r="C113" s="183"/>
      <c r="D113" s="183"/>
      <c r="E113" s="196"/>
      <c r="F113" s="344"/>
      <c r="G113" s="458">
        <f>SUM(G114:G116)</f>
        <v>0</v>
      </c>
      <c r="H113" s="344"/>
      <c r="I113" s="457"/>
      <c r="J113" s="458">
        <f>SUM(J114:J116)</f>
        <v>0</v>
      </c>
      <c r="K113" s="344"/>
      <c r="L113" s="457"/>
      <c r="M113" s="458">
        <f>SUM(M114:M116)</f>
        <v>0</v>
      </c>
      <c r="N113" s="344"/>
      <c r="O113" s="457"/>
      <c r="P113" s="459">
        <f>SUM(P114:P116)</f>
        <v>0</v>
      </c>
      <c r="S113" s="346">
        <f>SUM(S114:S116)</f>
        <v>0</v>
      </c>
    </row>
    <row r="114" spans="1:20">
      <c r="B114" s="149"/>
      <c r="C114" s="167"/>
      <c r="D114" s="167"/>
      <c r="E114" s="167"/>
      <c r="F114" s="404"/>
      <c r="G114" s="435"/>
      <c r="H114" s="407">
        <f t="shared" si="21"/>
        <v>1</v>
      </c>
      <c r="I114" s="438">
        <f t="shared" si="22"/>
        <v>0</v>
      </c>
      <c r="J114" s="454">
        <f t="shared" si="23"/>
        <v>0</v>
      </c>
      <c r="K114" s="407">
        <f t="shared" si="24"/>
        <v>2</v>
      </c>
      <c r="L114" s="438">
        <f t="shared" si="25"/>
        <v>0</v>
      </c>
      <c r="M114" s="454">
        <f t="shared" si="26"/>
        <v>0</v>
      </c>
      <c r="N114" s="407">
        <f t="shared" si="27"/>
        <v>5</v>
      </c>
      <c r="O114" s="438">
        <f t="shared" si="28"/>
        <v>0</v>
      </c>
      <c r="P114" s="454">
        <f t="shared" si="29"/>
        <v>0</v>
      </c>
      <c r="S114" s="244">
        <v>0</v>
      </c>
      <c r="T114" t="s">
        <v>362</v>
      </c>
    </row>
    <row r="115" spans="1:20" ht="14.25" customHeight="1">
      <c r="B115" s="180"/>
      <c r="C115" s="167"/>
      <c r="D115" s="167"/>
      <c r="E115" s="167"/>
      <c r="F115" s="404"/>
      <c r="G115" s="435"/>
      <c r="H115" s="407">
        <f t="shared" si="21"/>
        <v>1</v>
      </c>
      <c r="I115" s="438">
        <f t="shared" si="22"/>
        <v>0</v>
      </c>
      <c r="J115" s="454">
        <f t="shared" si="23"/>
        <v>0</v>
      </c>
      <c r="K115" s="407">
        <f t="shared" si="24"/>
        <v>2</v>
      </c>
      <c r="L115" s="438">
        <f t="shared" si="25"/>
        <v>0</v>
      </c>
      <c r="M115" s="454">
        <f t="shared" si="26"/>
        <v>0</v>
      </c>
      <c r="N115" s="407">
        <f t="shared" si="27"/>
        <v>5</v>
      </c>
      <c r="O115" s="438">
        <f t="shared" si="28"/>
        <v>0</v>
      </c>
      <c r="P115" s="454">
        <f t="shared" si="29"/>
        <v>0</v>
      </c>
      <c r="S115" s="244">
        <v>0</v>
      </c>
    </row>
    <row r="116" spans="1:20" ht="15" thickBot="1">
      <c r="B116" s="184"/>
      <c r="C116" s="167"/>
      <c r="D116" s="167"/>
      <c r="E116" s="167"/>
      <c r="F116" s="412"/>
      <c r="G116" s="461"/>
      <c r="H116" s="413">
        <f t="shared" si="21"/>
        <v>1</v>
      </c>
      <c r="I116" s="460">
        <f t="shared" si="22"/>
        <v>0</v>
      </c>
      <c r="J116" s="456">
        <f t="shared" si="23"/>
        <v>0</v>
      </c>
      <c r="K116" s="413">
        <f t="shared" si="24"/>
        <v>2</v>
      </c>
      <c r="L116" s="460">
        <f t="shared" si="25"/>
        <v>0</v>
      </c>
      <c r="M116" s="456">
        <f t="shared" si="26"/>
        <v>0</v>
      </c>
      <c r="N116" s="413">
        <f t="shared" si="27"/>
        <v>5</v>
      </c>
      <c r="O116" s="460">
        <f t="shared" si="28"/>
        <v>0</v>
      </c>
      <c r="P116" s="456">
        <f t="shared" si="29"/>
        <v>0</v>
      </c>
      <c r="S116" s="341">
        <v>0</v>
      </c>
    </row>
    <row r="117" spans="1:20">
      <c r="A117" s="18"/>
      <c r="B117" s="597" t="s">
        <v>355</v>
      </c>
      <c r="C117" s="598"/>
      <c r="D117" s="598"/>
      <c r="E117" s="599"/>
      <c r="F117" s="140"/>
      <c r="G117" s="443">
        <f>SUM(G113+G102+G86+G67)</f>
        <v>0</v>
      </c>
      <c r="H117" s="141"/>
      <c r="I117" s="445">
        <f>SUM(I67:I116)</f>
        <v>0</v>
      </c>
      <c r="J117" s="443">
        <f>SUM(J113+J102+J86+J67)</f>
        <v>0</v>
      </c>
      <c r="K117" s="141"/>
      <c r="L117" s="445">
        <f>SUM(L67:L116)</f>
        <v>0</v>
      </c>
      <c r="M117" s="443">
        <f>SUM(M113+M102+M86+M67)</f>
        <v>0</v>
      </c>
      <c r="N117" s="141"/>
      <c r="O117" s="445">
        <f>SUM(O67:O116)</f>
        <v>0</v>
      </c>
      <c r="P117" s="443">
        <f>SUM(P113+P102+P86+P67)</f>
        <v>0</v>
      </c>
    </row>
    <row r="118" spans="1:20">
      <c r="A118" s="18"/>
      <c r="B118" s="600" t="s">
        <v>356</v>
      </c>
      <c r="C118" s="601"/>
      <c r="D118" s="601"/>
      <c r="E118" s="602"/>
      <c r="F118" s="142"/>
      <c r="G118" s="143"/>
      <c r="H118" s="144"/>
      <c r="I118" s="448">
        <f>G117-I117</f>
        <v>0</v>
      </c>
      <c r="J118" s="446">
        <f>G117-J117</f>
        <v>0</v>
      </c>
      <c r="K118" s="144"/>
      <c r="L118" s="448">
        <f>G117-L117</f>
        <v>0</v>
      </c>
      <c r="M118" s="446">
        <f>G117-M117</f>
        <v>0</v>
      </c>
      <c r="N118" s="144"/>
      <c r="O118" s="448">
        <f>G117-O117</f>
        <v>0</v>
      </c>
      <c r="P118" s="446">
        <f>G117-P117</f>
        <v>0</v>
      </c>
    </row>
    <row r="119" spans="1:20" ht="15" thickBot="1">
      <c r="A119" s="18"/>
      <c r="B119" s="609" t="s">
        <v>357</v>
      </c>
      <c r="C119" s="610"/>
      <c r="D119" s="610"/>
      <c r="E119" s="611"/>
      <c r="F119" s="145"/>
      <c r="G119" s="153"/>
      <c r="H119" s="154"/>
      <c r="I119" s="155" t="str">
        <f>IFERROR(IF($G$117=0,"0.00%",IF($G$117&gt;0,I118/G117)),0)</f>
        <v>0.00%</v>
      </c>
      <c r="J119" s="146" t="str">
        <f>IFERROR(IF($G$117=0,"0.00%",IF($G$117&gt;0,J118/G117)),0)</f>
        <v>0.00%</v>
      </c>
      <c r="K119" s="147"/>
      <c r="L119" s="155" t="str">
        <f>IFERROR(IF($G$117=0,"0.00%",IF($G$117&gt;0,L118/G117)),0)</f>
        <v>0.00%</v>
      </c>
      <c r="M119" s="146" t="str">
        <f>IFERROR(IF($G$117=0,"0.00%",IF($G$117&gt;0,M118/G117)),0)</f>
        <v>0.00%</v>
      </c>
      <c r="N119" s="147"/>
      <c r="O119" s="155" t="str">
        <f>IFERROR(IF($G$117=0,"0.00%",IF($G$117&gt;0,O118/G117)),0)</f>
        <v>0.00%</v>
      </c>
      <c r="P119" s="146" t="str">
        <f>IFERROR(IF($G$117=0,"0.00%",IF($G$117&gt;0,P118/G117)),0)</f>
        <v>0.00%</v>
      </c>
    </row>
    <row r="121" spans="1:20" ht="15" thickBot="1">
      <c r="F121" t="s">
        <v>358</v>
      </c>
    </row>
    <row r="122" spans="1:20" ht="24" thickBot="1">
      <c r="A122" s="18" t="s">
        <v>124</v>
      </c>
      <c r="B122" s="615" t="s">
        <v>363</v>
      </c>
      <c r="C122" s="616"/>
      <c r="D122" s="616"/>
      <c r="E122" s="617"/>
      <c r="F122" s="593" t="s">
        <v>87</v>
      </c>
      <c r="G122" s="594"/>
      <c r="H122" s="595" t="s">
        <v>344</v>
      </c>
      <c r="I122" s="593"/>
      <c r="J122" s="594"/>
      <c r="K122" s="595" t="s">
        <v>345</v>
      </c>
      <c r="L122" s="593"/>
      <c r="M122" s="594"/>
      <c r="N122" s="595" t="s">
        <v>346</v>
      </c>
      <c r="O122" s="593"/>
      <c r="P122" s="594"/>
    </row>
    <row r="123" spans="1:20" ht="49.5" customHeight="1" thickBot="1">
      <c r="B123" s="166" t="s">
        <v>347</v>
      </c>
      <c r="C123" s="168" t="s">
        <v>348</v>
      </c>
      <c r="D123" s="185" t="s">
        <v>349</v>
      </c>
      <c r="E123" s="185" t="s">
        <v>350</v>
      </c>
      <c r="F123" s="151" t="s">
        <v>351</v>
      </c>
      <c r="G123" s="152" t="s">
        <v>352</v>
      </c>
      <c r="H123" s="135" t="s">
        <v>351</v>
      </c>
      <c r="I123" s="136" t="s">
        <v>353</v>
      </c>
      <c r="J123" s="137" t="s">
        <v>354</v>
      </c>
      <c r="K123" s="135" t="s">
        <v>351</v>
      </c>
      <c r="L123" s="136" t="s">
        <v>353</v>
      </c>
      <c r="M123" s="137" t="s">
        <v>354</v>
      </c>
      <c r="N123" s="135" t="s">
        <v>351</v>
      </c>
      <c r="O123" s="136" t="s">
        <v>353</v>
      </c>
      <c r="P123" s="137" t="s">
        <v>354</v>
      </c>
      <c r="S123" s="339" t="s">
        <v>321</v>
      </c>
    </row>
    <row r="124" spans="1:20" ht="18.600000000000001" thickBot="1">
      <c r="B124" s="182" t="s">
        <v>364</v>
      </c>
      <c r="C124" s="183"/>
      <c r="D124" s="183"/>
      <c r="E124" s="183"/>
      <c r="F124" s="343"/>
      <c r="G124" s="458">
        <f>SUM(G125:G130)</f>
        <v>0</v>
      </c>
      <c r="H124" s="348"/>
      <c r="I124" s="462"/>
      <c r="J124" s="463">
        <f>SUM(J125:J130)</f>
        <v>0</v>
      </c>
      <c r="K124" s="348"/>
      <c r="L124" s="462"/>
      <c r="M124" s="463">
        <f>SUM(M125:M130)</f>
        <v>0</v>
      </c>
      <c r="N124" s="348"/>
      <c r="O124" s="462"/>
      <c r="P124" s="467">
        <f>SUM(P125:P130)</f>
        <v>0</v>
      </c>
      <c r="S124" s="346">
        <f>SUM(S125:S130)</f>
        <v>0</v>
      </c>
    </row>
    <row r="125" spans="1:20" ht="15" thickBot="1">
      <c r="B125" s="148"/>
      <c r="C125" s="167"/>
      <c r="D125" s="167"/>
      <c r="E125" s="167"/>
      <c r="F125" s="403"/>
      <c r="G125" s="449"/>
      <c r="H125" s="406">
        <f t="shared" ref="H125:H221" si="45">($F125+1)</f>
        <v>1</v>
      </c>
      <c r="I125" s="437">
        <f t="shared" ref="I125:I221" si="46">IF($H125&gt;59, "0", $G125)</f>
        <v>0</v>
      </c>
      <c r="J125" s="434">
        <f t="shared" ref="J125" si="47">I125</f>
        <v>0</v>
      </c>
      <c r="K125" s="406">
        <f t="shared" ref="K125:K221" si="48">$F125+2</f>
        <v>2</v>
      </c>
      <c r="L125" s="437">
        <f t="shared" ref="L125:L221" si="49">IF($K125&gt;59, "0", IF($J125 &gt;0, $J125, IF($J125=0, $I125)))</f>
        <v>0</v>
      </c>
      <c r="M125" s="434">
        <f t="shared" ref="M125" si="50">L125</f>
        <v>0</v>
      </c>
      <c r="N125" s="406">
        <f t="shared" ref="N125:N221" si="51">$F125+5</f>
        <v>5</v>
      </c>
      <c r="O125" s="437">
        <f t="shared" ref="O125:O221" si="52">IF($N125&gt;59, "0", IF($M125 &gt;0, $M125, IF($M125=0, $L125)))</f>
        <v>0</v>
      </c>
      <c r="P125" s="434">
        <f t="shared" ref="P125" si="53">O125</f>
        <v>0</v>
      </c>
      <c r="S125" s="244">
        <v>0</v>
      </c>
    </row>
    <row r="126" spans="1:20" ht="15" thickBot="1">
      <c r="B126" s="148"/>
      <c r="C126" s="167"/>
      <c r="D126" s="167"/>
      <c r="E126" s="167"/>
      <c r="F126" s="408"/>
      <c r="G126" s="450"/>
      <c r="H126" s="406">
        <f t="shared" si="45"/>
        <v>1</v>
      </c>
      <c r="I126" s="437">
        <f t="shared" si="46"/>
        <v>0</v>
      </c>
      <c r="J126" s="434">
        <f t="shared" ref="J126:J128" si="54">I126</f>
        <v>0</v>
      </c>
      <c r="K126" s="406">
        <f t="shared" si="48"/>
        <v>2</v>
      </c>
      <c r="L126" s="437">
        <f t="shared" si="49"/>
        <v>0</v>
      </c>
      <c r="M126" s="434">
        <f t="shared" ref="M126:M128" si="55">L126</f>
        <v>0</v>
      </c>
      <c r="N126" s="406">
        <f t="shared" si="51"/>
        <v>5</v>
      </c>
      <c r="O126" s="437">
        <f t="shared" si="52"/>
        <v>0</v>
      </c>
      <c r="P126" s="434">
        <f t="shared" ref="P126:P128" si="56">O126</f>
        <v>0</v>
      </c>
      <c r="S126" s="244"/>
    </row>
    <row r="127" spans="1:20" ht="15" thickBot="1">
      <c r="B127" s="148"/>
      <c r="C127" s="167"/>
      <c r="D127" s="167"/>
      <c r="E127" s="167"/>
      <c r="F127" s="408"/>
      <c r="G127" s="450"/>
      <c r="H127" s="406">
        <f t="shared" si="45"/>
        <v>1</v>
      </c>
      <c r="I127" s="437">
        <f t="shared" si="46"/>
        <v>0</v>
      </c>
      <c r="J127" s="434">
        <f t="shared" si="54"/>
        <v>0</v>
      </c>
      <c r="K127" s="406">
        <f t="shared" si="48"/>
        <v>2</v>
      </c>
      <c r="L127" s="437">
        <f t="shared" si="49"/>
        <v>0</v>
      </c>
      <c r="M127" s="434">
        <f t="shared" si="55"/>
        <v>0</v>
      </c>
      <c r="N127" s="406">
        <f t="shared" si="51"/>
        <v>5</v>
      </c>
      <c r="O127" s="437">
        <f t="shared" si="52"/>
        <v>0</v>
      </c>
      <c r="P127" s="434">
        <f t="shared" si="56"/>
        <v>0</v>
      </c>
      <c r="S127" s="244"/>
    </row>
    <row r="128" spans="1:20" ht="15" thickBot="1">
      <c r="B128" s="148"/>
      <c r="C128" s="167"/>
      <c r="D128" s="167"/>
      <c r="E128" s="167"/>
      <c r="F128" s="408"/>
      <c r="G128" s="450"/>
      <c r="H128" s="406">
        <f t="shared" si="45"/>
        <v>1</v>
      </c>
      <c r="I128" s="437">
        <f t="shared" si="46"/>
        <v>0</v>
      </c>
      <c r="J128" s="434">
        <f t="shared" si="54"/>
        <v>0</v>
      </c>
      <c r="K128" s="406">
        <f t="shared" si="48"/>
        <v>2</v>
      </c>
      <c r="L128" s="437">
        <f t="shared" si="49"/>
        <v>0</v>
      </c>
      <c r="M128" s="434">
        <f t="shared" si="55"/>
        <v>0</v>
      </c>
      <c r="N128" s="406">
        <f t="shared" si="51"/>
        <v>5</v>
      </c>
      <c r="O128" s="437">
        <f t="shared" si="52"/>
        <v>0</v>
      </c>
      <c r="P128" s="434">
        <f t="shared" si="56"/>
        <v>0</v>
      </c>
      <c r="S128" s="244"/>
    </row>
    <row r="129" spans="2:19">
      <c r="B129" s="148"/>
      <c r="C129" s="167"/>
      <c r="D129" s="167"/>
      <c r="E129" s="167"/>
      <c r="F129" s="408"/>
      <c r="G129" s="450"/>
      <c r="H129" s="407">
        <f t="shared" si="45"/>
        <v>1</v>
      </c>
      <c r="I129" s="437">
        <f t="shared" si="46"/>
        <v>0</v>
      </c>
      <c r="J129" s="435">
        <f t="shared" ref="J129:J130" si="57">I129</f>
        <v>0</v>
      </c>
      <c r="K129" s="407">
        <f t="shared" si="48"/>
        <v>2</v>
      </c>
      <c r="L129" s="438">
        <f t="shared" si="49"/>
        <v>0</v>
      </c>
      <c r="M129" s="435">
        <f t="shared" ref="M129:M130" si="58">L129</f>
        <v>0</v>
      </c>
      <c r="N129" s="407">
        <f t="shared" si="51"/>
        <v>5</v>
      </c>
      <c r="O129" s="438">
        <f t="shared" si="52"/>
        <v>0</v>
      </c>
      <c r="P129" s="435">
        <f t="shared" ref="P129:P130" si="59">O129</f>
        <v>0</v>
      </c>
      <c r="S129" s="244"/>
    </row>
    <row r="130" spans="2:19" ht="15" thickBot="1">
      <c r="B130" s="390"/>
      <c r="C130" s="385"/>
      <c r="D130" s="385"/>
      <c r="E130" s="385"/>
      <c r="F130" s="414"/>
      <c r="G130" s="468"/>
      <c r="H130" s="415">
        <f t="shared" si="45"/>
        <v>1</v>
      </c>
      <c r="I130" s="464">
        <f t="shared" si="46"/>
        <v>0</v>
      </c>
      <c r="J130" s="436">
        <f t="shared" si="57"/>
        <v>0</v>
      </c>
      <c r="K130" s="415">
        <f t="shared" si="48"/>
        <v>2</v>
      </c>
      <c r="L130" s="464">
        <f t="shared" si="49"/>
        <v>0</v>
      </c>
      <c r="M130" s="436">
        <f t="shared" si="58"/>
        <v>0</v>
      </c>
      <c r="N130" s="415">
        <f t="shared" si="51"/>
        <v>5</v>
      </c>
      <c r="O130" s="464">
        <f t="shared" si="52"/>
        <v>0</v>
      </c>
      <c r="P130" s="436">
        <f t="shared" si="59"/>
        <v>0</v>
      </c>
      <c r="S130" s="244"/>
    </row>
    <row r="131" spans="2:19" ht="18.600000000000001" thickBot="1">
      <c r="B131" s="182" t="s">
        <v>130</v>
      </c>
      <c r="C131" s="183"/>
      <c r="D131" s="183"/>
      <c r="E131" s="183"/>
      <c r="F131" s="343"/>
      <c r="G131" s="458">
        <f>SUM(G132:G137)</f>
        <v>0</v>
      </c>
      <c r="H131" s="343"/>
      <c r="I131" s="465"/>
      <c r="J131" s="458">
        <f>SUM(J132:J137)</f>
        <v>0</v>
      </c>
      <c r="K131" s="343"/>
      <c r="L131" s="458"/>
      <c r="M131" s="458">
        <f>SUM(M132:M137)</f>
        <v>0</v>
      </c>
      <c r="N131" s="343"/>
      <c r="O131" s="465"/>
      <c r="P131" s="459">
        <f>SUM(P132:P137)</f>
        <v>0</v>
      </c>
      <c r="S131" s="346">
        <f>SUM(S132:S137)</f>
        <v>0</v>
      </c>
    </row>
    <row r="132" spans="2:19">
      <c r="B132" s="148"/>
      <c r="C132" s="167"/>
      <c r="D132" s="167"/>
      <c r="E132" s="167"/>
      <c r="F132" s="408"/>
      <c r="G132" s="454"/>
      <c r="H132" s="410">
        <f t="shared" si="45"/>
        <v>1</v>
      </c>
      <c r="I132" s="453">
        <f t="shared" si="46"/>
        <v>0</v>
      </c>
      <c r="J132" s="454">
        <f t="shared" ref="J132:J137" si="60">I132</f>
        <v>0</v>
      </c>
      <c r="K132" s="410">
        <f t="shared" si="48"/>
        <v>2</v>
      </c>
      <c r="L132" s="453">
        <f t="shared" si="49"/>
        <v>0</v>
      </c>
      <c r="M132" s="454">
        <f t="shared" ref="M132:M137" si="61">L132</f>
        <v>0</v>
      </c>
      <c r="N132" s="410">
        <f t="shared" si="51"/>
        <v>5</v>
      </c>
      <c r="O132" s="453">
        <f t="shared" si="52"/>
        <v>0</v>
      </c>
      <c r="P132" s="454">
        <f t="shared" ref="P132:P137" si="62">O132</f>
        <v>0</v>
      </c>
      <c r="S132" s="244">
        <v>0</v>
      </c>
    </row>
    <row r="133" spans="2:19">
      <c r="B133" s="148"/>
      <c r="C133" s="167"/>
      <c r="D133" s="167"/>
      <c r="E133" s="167"/>
      <c r="F133" s="408"/>
      <c r="G133" s="454"/>
      <c r="H133" s="410">
        <f t="shared" si="45"/>
        <v>1</v>
      </c>
      <c r="I133" s="453">
        <f t="shared" si="46"/>
        <v>0</v>
      </c>
      <c r="J133" s="454">
        <f t="shared" ref="J133:J135" si="63">I133</f>
        <v>0</v>
      </c>
      <c r="K133" s="410">
        <f t="shared" si="48"/>
        <v>2</v>
      </c>
      <c r="L133" s="453">
        <f t="shared" si="49"/>
        <v>0</v>
      </c>
      <c r="M133" s="454">
        <f t="shared" ref="M133:M135" si="64">L133</f>
        <v>0</v>
      </c>
      <c r="N133" s="410">
        <f t="shared" si="51"/>
        <v>5</v>
      </c>
      <c r="O133" s="453">
        <f t="shared" si="52"/>
        <v>0</v>
      </c>
      <c r="P133" s="454">
        <f t="shared" ref="P133:P135" si="65">O133</f>
        <v>0</v>
      </c>
      <c r="S133" s="244"/>
    </row>
    <row r="134" spans="2:19">
      <c r="B134" s="148"/>
      <c r="C134" s="167"/>
      <c r="D134" s="167"/>
      <c r="E134" s="167"/>
      <c r="F134" s="408"/>
      <c r="G134" s="454"/>
      <c r="H134" s="410">
        <f t="shared" si="45"/>
        <v>1</v>
      </c>
      <c r="I134" s="453">
        <f t="shared" si="46"/>
        <v>0</v>
      </c>
      <c r="J134" s="454">
        <f t="shared" si="63"/>
        <v>0</v>
      </c>
      <c r="K134" s="410">
        <f t="shared" si="48"/>
        <v>2</v>
      </c>
      <c r="L134" s="453">
        <f t="shared" si="49"/>
        <v>0</v>
      </c>
      <c r="M134" s="454">
        <f t="shared" si="64"/>
        <v>0</v>
      </c>
      <c r="N134" s="410">
        <f t="shared" si="51"/>
        <v>5</v>
      </c>
      <c r="O134" s="453">
        <f t="shared" si="52"/>
        <v>0</v>
      </c>
      <c r="P134" s="454">
        <f t="shared" si="65"/>
        <v>0</v>
      </c>
      <c r="S134" s="244"/>
    </row>
    <row r="135" spans="2:19">
      <c r="B135" s="148"/>
      <c r="C135" s="167"/>
      <c r="D135" s="167"/>
      <c r="E135" s="167"/>
      <c r="F135" s="408"/>
      <c r="G135" s="454"/>
      <c r="H135" s="410">
        <f t="shared" si="45"/>
        <v>1</v>
      </c>
      <c r="I135" s="453">
        <f t="shared" si="46"/>
        <v>0</v>
      </c>
      <c r="J135" s="454">
        <f t="shared" si="63"/>
        <v>0</v>
      </c>
      <c r="K135" s="410">
        <f t="shared" si="48"/>
        <v>2</v>
      </c>
      <c r="L135" s="453">
        <f t="shared" si="49"/>
        <v>0</v>
      </c>
      <c r="M135" s="454">
        <f t="shared" si="64"/>
        <v>0</v>
      </c>
      <c r="N135" s="410">
        <f t="shared" si="51"/>
        <v>5</v>
      </c>
      <c r="O135" s="453">
        <f t="shared" si="52"/>
        <v>0</v>
      </c>
      <c r="P135" s="454">
        <f t="shared" si="65"/>
        <v>0</v>
      </c>
      <c r="S135" s="244"/>
    </row>
    <row r="136" spans="2:19">
      <c r="B136" s="149"/>
      <c r="C136" s="167"/>
      <c r="D136" s="167"/>
      <c r="E136" s="167"/>
      <c r="F136" s="404"/>
      <c r="G136" s="435"/>
      <c r="H136" s="407">
        <f t="shared" si="45"/>
        <v>1</v>
      </c>
      <c r="I136" s="438">
        <f t="shared" si="46"/>
        <v>0</v>
      </c>
      <c r="J136" s="454">
        <f t="shared" si="60"/>
        <v>0</v>
      </c>
      <c r="K136" s="407">
        <f t="shared" si="48"/>
        <v>2</v>
      </c>
      <c r="L136" s="438">
        <f t="shared" si="49"/>
        <v>0</v>
      </c>
      <c r="M136" s="454">
        <f t="shared" si="61"/>
        <v>0</v>
      </c>
      <c r="N136" s="407">
        <f t="shared" si="51"/>
        <v>5</v>
      </c>
      <c r="O136" s="438">
        <f t="shared" si="52"/>
        <v>0</v>
      </c>
      <c r="P136" s="454">
        <f t="shared" si="62"/>
        <v>0</v>
      </c>
      <c r="S136" s="244">
        <v>0</v>
      </c>
    </row>
    <row r="137" spans="2:19" ht="15" thickBot="1">
      <c r="B137" s="149"/>
      <c r="C137" s="167"/>
      <c r="D137" s="167"/>
      <c r="E137" s="167"/>
      <c r="F137" s="404"/>
      <c r="G137" s="435"/>
      <c r="H137" s="407">
        <f t="shared" si="45"/>
        <v>1</v>
      </c>
      <c r="I137" s="438">
        <f t="shared" si="46"/>
        <v>0</v>
      </c>
      <c r="J137" s="454">
        <f t="shared" si="60"/>
        <v>0</v>
      </c>
      <c r="K137" s="407">
        <f t="shared" si="48"/>
        <v>2</v>
      </c>
      <c r="L137" s="438">
        <f t="shared" si="49"/>
        <v>0</v>
      </c>
      <c r="M137" s="454">
        <f t="shared" si="61"/>
        <v>0</v>
      </c>
      <c r="N137" s="407">
        <f t="shared" si="51"/>
        <v>5</v>
      </c>
      <c r="O137" s="438">
        <f t="shared" si="52"/>
        <v>0</v>
      </c>
      <c r="P137" s="454">
        <f t="shared" si="62"/>
        <v>0</v>
      </c>
      <c r="S137" s="244">
        <v>0</v>
      </c>
    </row>
    <row r="138" spans="2:19" ht="18.600000000000001" thickBot="1">
      <c r="B138" s="182" t="s">
        <v>133</v>
      </c>
      <c r="C138" s="183"/>
      <c r="D138" s="183"/>
      <c r="E138" s="183"/>
      <c r="F138" s="343"/>
      <c r="G138" s="458">
        <f>SUM(G139:G144)</f>
        <v>0</v>
      </c>
      <c r="H138" s="343"/>
      <c r="I138" s="465"/>
      <c r="J138" s="458">
        <f>SUM(J139:J144)</f>
        <v>0</v>
      </c>
      <c r="K138" s="343"/>
      <c r="L138" s="458"/>
      <c r="M138" s="458">
        <f>SUM(M139:M144)</f>
        <v>0</v>
      </c>
      <c r="N138" s="343"/>
      <c r="O138" s="465"/>
      <c r="P138" s="459">
        <f>SUM(P139:P144)</f>
        <v>0</v>
      </c>
      <c r="S138" s="346">
        <f>SUM(S139:S144)</f>
        <v>0</v>
      </c>
    </row>
    <row r="139" spans="2:19" ht="14.25" customHeight="1">
      <c r="B139" s="181"/>
      <c r="C139" s="167"/>
      <c r="D139" s="167"/>
      <c r="E139" s="167"/>
      <c r="F139" s="404"/>
      <c r="G139" s="435"/>
      <c r="H139" s="407">
        <f t="shared" si="45"/>
        <v>1</v>
      </c>
      <c r="I139" s="438">
        <f t="shared" si="46"/>
        <v>0</v>
      </c>
      <c r="J139" s="454">
        <f t="shared" ref="J139:J221" si="66">I139</f>
        <v>0</v>
      </c>
      <c r="K139" s="407">
        <f t="shared" si="48"/>
        <v>2</v>
      </c>
      <c r="L139" s="438">
        <f t="shared" si="49"/>
        <v>0</v>
      </c>
      <c r="M139" s="454">
        <f t="shared" ref="M139:M221" si="67">L139</f>
        <v>0</v>
      </c>
      <c r="N139" s="407">
        <f t="shared" si="51"/>
        <v>5</v>
      </c>
      <c r="O139" s="438">
        <f t="shared" si="52"/>
        <v>0</v>
      </c>
      <c r="P139" s="454">
        <f t="shared" ref="P139:P144" si="68">O139</f>
        <v>0</v>
      </c>
      <c r="S139" s="244">
        <v>0</v>
      </c>
    </row>
    <row r="140" spans="2:19" ht="14.25" customHeight="1">
      <c r="B140" s="181"/>
      <c r="C140" s="167"/>
      <c r="D140" s="167"/>
      <c r="E140" s="167"/>
      <c r="F140" s="404"/>
      <c r="G140" s="435"/>
      <c r="H140" s="407">
        <f t="shared" si="45"/>
        <v>1</v>
      </c>
      <c r="I140" s="438">
        <f t="shared" si="46"/>
        <v>0</v>
      </c>
      <c r="J140" s="454">
        <f t="shared" ref="J140:J142" si="69">I140</f>
        <v>0</v>
      </c>
      <c r="K140" s="407">
        <f t="shared" si="48"/>
        <v>2</v>
      </c>
      <c r="L140" s="438">
        <f t="shared" si="49"/>
        <v>0</v>
      </c>
      <c r="M140" s="454">
        <f t="shared" ref="M140:M142" si="70">L140</f>
        <v>0</v>
      </c>
      <c r="N140" s="407">
        <f t="shared" si="51"/>
        <v>5</v>
      </c>
      <c r="O140" s="438">
        <f t="shared" si="52"/>
        <v>0</v>
      </c>
      <c r="P140" s="454">
        <f t="shared" ref="P140:P142" si="71">O140</f>
        <v>0</v>
      </c>
      <c r="S140" s="244"/>
    </row>
    <row r="141" spans="2:19" ht="14.25" customHeight="1">
      <c r="B141" s="181"/>
      <c r="C141" s="167"/>
      <c r="D141" s="167"/>
      <c r="E141" s="167"/>
      <c r="F141" s="404"/>
      <c r="G141" s="435"/>
      <c r="H141" s="407">
        <f t="shared" si="45"/>
        <v>1</v>
      </c>
      <c r="I141" s="438">
        <f t="shared" si="46"/>
        <v>0</v>
      </c>
      <c r="J141" s="454">
        <f t="shared" si="69"/>
        <v>0</v>
      </c>
      <c r="K141" s="407">
        <f t="shared" si="48"/>
        <v>2</v>
      </c>
      <c r="L141" s="438">
        <f t="shared" si="49"/>
        <v>0</v>
      </c>
      <c r="M141" s="454">
        <f t="shared" si="70"/>
        <v>0</v>
      </c>
      <c r="N141" s="407">
        <f t="shared" si="51"/>
        <v>5</v>
      </c>
      <c r="O141" s="438">
        <f t="shared" si="52"/>
        <v>0</v>
      </c>
      <c r="P141" s="454">
        <f t="shared" si="71"/>
        <v>0</v>
      </c>
      <c r="S141" s="244"/>
    </row>
    <row r="142" spans="2:19" ht="14.25" customHeight="1">
      <c r="B142" s="181"/>
      <c r="C142" s="167"/>
      <c r="D142" s="167"/>
      <c r="E142" s="167"/>
      <c r="F142" s="404"/>
      <c r="G142" s="435"/>
      <c r="H142" s="407">
        <f t="shared" si="45"/>
        <v>1</v>
      </c>
      <c r="I142" s="438">
        <f t="shared" si="46"/>
        <v>0</v>
      </c>
      <c r="J142" s="454">
        <f t="shared" si="69"/>
        <v>0</v>
      </c>
      <c r="K142" s="407">
        <f t="shared" si="48"/>
        <v>2</v>
      </c>
      <c r="L142" s="438">
        <f t="shared" si="49"/>
        <v>0</v>
      </c>
      <c r="M142" s="454">
        <f t="shared" si="70"/>
        <v>0</v>
      </c>
      <c r="N142" s="407">
        <f t="shared" si="51"/>
        <v>5</v>
      </c>
      <c r="O142" s="438">
        <f t="shared" si="52"/>
        <v>0</v>
      </c>
      <c r="P142" s="454">
        <f t="shared" si="71"/>
        <v>0</v>
      </c>
      <c r="S142" s="244"/>
    </row>
    <row r="143" spans="2:19" ht="14.25" customHeight="1">
      <c r="B143" s="180"/>
      <c r="C143" s="167"/>
      <c r="D143" s="167"/>
      <c r="E143" s="167"/>
      <c r="F143" s="404"/>
      <c r="G143" s="435"/>
      <c r="H143" s="407">
        <f t="shared" si="45"/>
        <v>1</v>
      </c>
      <c r="I143" s="438">
        <f t="shared" si="46"/>
        <v>0</v>
      </c>
      <c r="J143" s="454">
        <f t="shared" si="66"/>
        <v>0</v>
      </c>
      <c r="K143" s="407">
        <f t="shared" si="48"/>
        <v>2</v>
      </c>
      <c r="L143" s="438">
        <f t="shared" si="49"/>
        <v>0</v>
      </c>
      <c r="M143" s="454">
        <f t="shared" si="67"/>
        <v>0</v>
      </c>
      <c r="N143" s="407">
        <f t="shared" si="51"/>
        <v>5</v>
      </c>
      <c r="O143" s="438">
        <f t="shared" si="52"/>
        <v>0</v>
      </c>
      <c r="P143" s="454">
        <f t="shared" si="68"/>
        <v>0</v>
      </c>
      <c r="S143" s="244">
        <v>0</v>
      </c>
    </row>
    <row r="144" spans="2:19" ht="14.25" customHeight="1" thickBot="1">
      <c r="B144" s="357"/>
      <c r="C144" s="385"/>
      <c r="D144" s="385"/>
      <c r="E144" s="385"/>
      <c r="F144" s="405"/>
      <c r="G144" s="436"/>
      <c r="H144" s="415">
        <f t="shared" si="45"/>
        <v>1</v>
      </c>
      <c r="I144" s="464">
        <f t="shared" si="46"/>
        <v>0</v>
      </c>
      <c r="J144" s="466">
        <f t="shared" si="66"/>
        <v>0</v>
      </c>
      <c r="K144" s="415">
        <f t="shared" si="48"/>
        <v>2</v>
      </c>
      <c r="L144" s="464">
        <f t="shared" si="49"/>
        <v>0</v>
      </c>
      <c r="M144" s="466">
        <f t="shared" si="67"/>
        <v>0</v>
      </c>
      <c r="N144" s="415">
        <f t="shared" si="51"/>
        <v>5</v>
      </c>
      <c r="O144" s="464">
        <f t="shared" si="52"/>
        <v>0</v>
      </c>
      <c r="P144" s="466">
        <f t="shared" si="68"/>
        <v>0</v>
      </c>
      <c r="S144" s="244">
        <v>0</v>
      </c>
    </row>
    <row r="145" spans="2:20" ht="18.600000000000001" thickBot="1">
      <c r="B145" s="182" t="s">
        <v>365</v>
      </c>
      <c r="C145" s="183"/>
      <c r="D145" s="183"/>
      <c r="E145" s="183"/>
      <c r="F145" s="343"/>
      <c r="G145" s="458">
        <f>SUM(G146:G151)</f>
        <v>0</v>
      </c>
      <c r="H145" s="345"/>
      <c r="I145" s="458"/>
      <c r="J145" s="458">
        <f t="shared" ref="J145:P145" si="72">SUM(J146:J151)</f>
        <v>0</v>
      </c>
      <c r="K145" s="345"/>
      <c r="L145" s="458"/>
      <c r="M145" s="458">
        <f t="shared" si="72"/>
        <v>0</v>
      </c>
      <c r="N145" s="345"/>
      <c r="O145" s="458"/>
      <c r="P145" s="459">
        <f t="shared" si="72"/>
        <v>0</v>
      </c>
      <c r="S145" s="346">
        <f>SUM(S146:S151)</f>
        <v>0</v>
      </c>
    </row>
    <row r="146" spans="2:20" ht="14.25" customHeight="1">
      <c r="B146" s="386"/>
      <c r="C146" s="387"/>
      <c r="D146" s="387"/>
      <c r="E146" s="387"/>
      <c r="F146" s="416"/>
      <c r="G146" s="469"/>
      <c r="H146" s="410">
        <f t="shared" si="45"/>
        <v>1</v>
      </c>
      <c r="I146" s="453">
        <f t="shared" si="46"/>
        <v>0</v>
      </c>
      <c r="J146" s="454">
        <f t="shared" si="66"/>
        <v>0</v>
      </c>
      <c r="K146" s="410">
        <f t="shared" si="48"/>
        <v>2</v>
      </c>
      <c r="L146" s="453">
        <f t="shared" si="49"/>
        <v>0</v>
      </c>
      <c r="M146" s="454">
        <f t="shared" si="67"/>
        <v>0</v>
      </c>
      <c r="N146" s="410">
        <f t="shared" si="51"/>
        <v>5</v>
      </c>
      <c r="O146" s="453">
        <f t="shared" si="52"/>
        <v>0</v>
      </c>
      <c r="P146" s="454">
        <f t="shared" ref="P146:P221" si="73">O146</f>
        <v>0</v>
      </c>
      <c r="S146" s="360"/>
    </row>
    <row r="147" spans="2:20" ht="14.25" customHeight="1">
      <c r="B147" s="386"/>
      <c r="C147" s="387"/>
      <c r="D147" s="387"/>
      <c r="E147" s="387"/>
      <c r="F147" s="416"/>
      <c r="G147" s="469"/>
      <c r="H147" s="410">
        <f t="shared" si="45"/>
        <v>1</v>
      </c>
      <c r="I147" s="453">
        <f t="shared" si="46"/>
        <v>0</v>
      </c>
      <c r="J147" s="454">
        <f t="shared" ref="J147:J149" si="74">I147</f>
        <v>0</v>
      </c>
      <c r="K147" s="410">
        <f t="shared" si="48"/>
        <v>2</v>
      </c>
      <c r="L147" s="453">
        <f t="shared" si="49"/>
        <v>0</v>
      </c>
      <c r="M147" s="454">
        <f t="shared" ref="M147:M149" si="75">L147</f>
        <v>0</v>
      </c>
      <c r="N147" s="410">
        <f t="shared" si="51"/>
        <v>5</v>
      </c>
      <c r="O147" s="453">
        <f t="shared" si="52"/>
        <v>0</v>
      </c>
      <c r="P147" s="454">
        <f t="shared" ref="P147:P149" si="76">O147</f>
        <v>0</v>
      </c>
      <c r="S147" s="360"/>
    </row>
    <row r="148" spans="2:20" ht="14.25" customHeight="1">
      <c r="B148" s="386"/>
      <c r="C148" s="387"/>
      <c r="D148" s="387"/>
      <c r="E148" s="387"/>
      <c r="F148" s="416"/>
      <c r="G148" s="469"/>
      <c r="H148" s="410">
        <f t="shared" si="45"/>
        <v>1</v>
      </c>
      <c r="I148" s="453">
        <f t="shared" si="46"/>
        <v>0</v>
      </c>
      <c r="J148" s="454">
        <f t="shared" si="74"/>
        <v>0</v>
      </c>
      <c r="K148" s="410">
        <f t="shared" si="48"/>
        <v>2</v>
      </c>
      <c r="L148" s="453">
        <f t="shared" si="49"/>
        <v>0</v>
      </c>
      <c r="M148" s="454">
        <f t="shared" si="75"/>
        <v>0</v>
      </c>
      <c r="N148" s="410">
        <f t="shared" si="51"/>
        <v>5</v>
      </c>
      <c r="O148" s="453">
        <f t="shared" si="52"/>
        <v>0</v>
      </c>
      <c r="P148" s="454">
        <f t="shared" si="76"/>
        <v>0</v>
      </c>
      <c r="S148" s="360"/>
    </row>
    <row r="149" spans="2:20" ht="14.25" customHeight="1">
      <c r="B149" s="386"/>
      <c r="C149" s="387"/>
      <c r="D149" s="387"/>
      <c r="E149" s="387"/>
      <c r="F149" s="416"/>
      <c r="G149" s="469"/>
      <c r="H149" s="410">
        <f t="shared" si="45"/>
        <v>1</v>
      </c>
      <c r="I149" s="453">
        <f t="shared" si="46"/>
        <v>0</v>
      </c>
      <c r="J149" s="454">
        <f t="shared" si="74"/>
        <v>0</v>
      </c>
      <c r="K149" s="410">
        <f t="shared" si="48"/>
        <v>2</v>
      </c>
      <c r="L149" s="453">
        <f t="shared" si="49"/>
        <v>0</v>
      </c>
      <c r="M149" s="454">
        <f t="shared" si="75"/>
        <v>0</v>
      </c>
      <c r="N149" s="410">
        <f t="shared" si="51"/>
        <v>5</v>
      </c>
      <c r="O149" s="453">
        <f t="shared" si="52"/>
        <v>0</v>
      </c>
      <c r="P149" s="454">
        <f t="shared" si="76"/>
        <v>0</v>
      </c>
      <c r="S149" s="360"/>
    </row>
    <row r="150" spans="2:20" ht="14.25" customHeight="1">
      <c r="B150" s="362"/>
      <c r="C150" s="361"/>
      <c r="D150" s="361"/>
      <c r="E150" s="361"/>
      <c r="F150" s="417"/>
      <c r="G150" s="470"/>
      <c r="H150" s="407">
        <f t="shared" si="45"/>
        <v>1</v>
      </c>
      <c r="I150" s="438">
        <f t="shared" si="46"/>
        <v>0</v>
      </c>
      <c r="J150" s="454">
        <f t="shared" si="66"/>
        <v>0</v>
      </c>
      <c r="K150" s="407">
        <f t="shared" si="48"/>
        <v>2</v>
      </c>
      <c r="L150" s="438">
        <f t="shared" si="49"/>
        <v>0</v>
      </c>
      <c r="M150" s="454">
        <f t="shared" si="67"/>
        <v>0</v>
      </c>
      <c r="N150" s="407">
        <f t="shared" si="51"/>
        <v>5</v>
      </c>
      <c r="O150" s="438">
        <f t="shared" si="52"/>
        <v>0</v>
      </c>
      <c r="P150" s="454">
        <f t="shared" si="73"/>
        <v>0</v>
      </c>
      <c r="S150" s="360"/>
    </row>
    <row r="151" spans="2:20" ht="14.25" customHeight="1" thickBot="1">
      <c r="B151" s="388"/>
      <c r="C151" s="389"/>
      <c r="D151" s="389"/>
      <c r="E151" s="389"/>
      <c r="F151" s="418"/>
      <c r="G151" s="471"/>
      <c r="H151" s="415">
        <f t="shared" si="45"/>
        <v>1</v>
      </c>
      <c r="I151" s="464">
        <f t="shared" si="46"/>
        <v>0</v>
      </c>
      <c r="J151" s="466">
        <f t="shared" si="66"/>
        <v>0</v>
      </c>
      <c r="K151" s="415">
        <f t="shared" si="48"/>
        <v>2</v>
      </c>
      <c r="L151" s="464">
        <f t="shared" si="49"/>
        <v>0</v>
      </c>
      <c r="M151" s="466">
        <f t="shared" si="67"/>
        <v>0</v>
      </c>
      <c r="N151" s="415">
        <f t="shared" si="51"/>
        <v>5</v>
      </c>
      <c r="O151" s="464">
        <f t="shared" si="52"/>
        <v>0</v>
      </c>
      <c r="P151" s="466">
        <f t="shared" si="73"/>
        <v>0</v>
      </c>
      <c r="S151" s="360"/>
    </row>
    <row r="152" spans="2:20" ht="18.600000000000001" thickBot="1">
      <c r="B152" s="182" t="s">
        <v>138</v>
      </c>
      <c r="C152" s="183"/>
      <c r="D152" s="183"/>
      <c r="E152" s="183"/>
      <c r="F152" s="343"/>
      <c r="G152" s="458">
        <f>SUM(G153:G158)</f>
        <v>0</v>
      </c>
      <c r="H152" s="345"/>
      <c r="I152" s="458"/>
      <c r="J152" s="458">
        <f t="shared" ref="J152:P152" si="77">SUM(J153:J158)</f>
        <v>0</v>
      </c>
      <c r="K152" s="345"/>
      <c r="L152" s="458"/>
      <c r="M152" s="458">
        <f t="shared" si="77"/>
        <v>0</v>
      </c>
      <c r="N152" s="345"/>
      <c r="O152" s="458"/>
      <c r="P152" s="459">
        <f t="shared" si="77"/>
        <v>0</v>
      </c>
      <c r="S152" s="346">
        <f>SUM(S153:S158)</f>
        <v>0</v>
      </c>
    </row>
    <row r="153" spans="2:20" ht="14.25" customHeight="1">
      <c r="B153" s="357"/>
      <c r="C153" s="167"/>
      <c r="D153" s="167"/>
      <c r="E153" s="167"/>
      <c r="F153" s="404"/>
      <c r="G153" s="435"/>
      <c r="H153" s="407">
        <f t="shared" si="45"/>
        <v>1</v>
      </c>
      <c r="I153" s="438">
        <f t="shared" si="46"/>
        <v>0</v>
      </c>
      <c r="J153" s="454">
        <f t="shared" si="66"/>
        <v>0</v>
      </c>
      <c r="K153" s="407">
        <f t="shared" si="48"/>
        <v>2</v>
      </c>
      <c r="L153" s="438">
        <f t="shared" si="49"/>
        <v>0</v>
      </c>
      <c r="M153" s="454">
        <f t="shared" si="67"/>
        <v>0</v>
      </c>
      <c r="N153" s="407">
        <f t="shared" si="51"/>
        <v>5</v>
      </c>
      <c r="O153" s="438">
        <f t="shared" si="52"/>
        <v>0</v>
      </c>
      <c r="P153" s="454">
        <f t="shared" si="73"/>
        <v>0</v>
      </c>
      <c r="S153" s="244">
        <v>0</v>
      </c>
    </row>
    <row r="154" spans="2:20" ht="14.25" customHeight="1">
      <c r="B154" s="357"/>
      <c r="C154" s="167"/>
      <c r="D154" s="167"/>
      <c r="E154" s="167"/>
      <c r="F154" s="404"/>
      <c r="G154" s="435"/>
      <c r="H154" s="407">
        <f t="shared" si="45"/>
        <v>1</v>
      </c>
      <c r="I154" s="438">
        <f t="shared" si="46"/>
        <v>0</v>
      </c>
      <c r="J154" s="454">
        <f t="shared" ref="J154:J156" si="78">I154</f>
        <v>0</v>
      </c>
      <c r="K154" s="407">
        <f t="shared" si="48"/>
        <v>2</v>
      </c>
      <c r="L154" s="438">
        <f t="shared" si="49"/>
        <v>0</v>
      </c>
      <c r="M154" s="454">
        <f t="shared" ref="M154:M156" si="79">L154</f>
        <v>0</v>
      </c>
      <c r="N154" s="407">
        <f t="shared" si="51"/>
        <v>5</v>
      </c>
      <c r="O154" s="438">
        <f t="shared" si="52"/>
        <v>0</v>
      </c>
      <c r="P154" s="454">
        <f t="shared" ref="P154:P156" si="80">O154</f>
        <v>0</v>
      </c>
      <c r="S154" s="244"/>
    </row>
    <row r="155" spans="2:20" ht="14.25" customHeight="1">
      <c r="B155" s="357"/>
      <c r="C155" s="167"/>
      <c r="D155" s="167"/>
      <c r="E155" s="167"/>
      <c r="F155" s="404"/>
      <c r="G155" s="435"/>
      <c r="H155" s="407">
        <f t="shared" si="45"/>
        <v>1</v>
      </c>
      <c r="I155" s="438">
        <f t="shared" si="46"/>
        <v>0</v>
      </c>
      <c r="J155" s="454">
        <f t="shared" si="78"/>
        <v>0</v>
      </c>
      <c r="K155" s="407">
        <f t="shared" si="48"/>
        <v>2</v>
      </c>
      <c r="L155" s="438">
        <f t="shared" si="49"/>
        <v>0</v>
      </c>
      <c r="M155" s="454">
        <f t="shared" si="79"/>
        <v>0</v>
      </c>
      <c r="N155" s="407">
        <f t="shared" si="51"/>
        <v>5</v>
      </c>
      <c r="O155" s="438">
        <f t="shared" si="52"/>
        <v>0</v>
      </c>
      <c r="P155" s="454">
        <f t="shared" si="80"/>
        <v>0</v>
      </c>
      <c r="S155" s="244"/>
    </row>
    <row r="156" spans="2:20" ht="14.25" customHeight="1">
      <c r="B156" s="357"/>
      <c r="C156" s="167"/>
      <c r="D156" s="167"/>
      <c r="E156" s="167"/>
      <c r="F156" s="404"/>
      <c r="G156" s="435"/>
      <c r="H156" s="407">
        <f t="shared" si="45"/>
        <v>1</v>
      </c>
      <c r="I156" s="438">
        <f t="shared" si="46"/>
        <v>0</v>
      </c>
      <c r="J156" s="454">
        <f t="shared" si="78"/>
        <v>0</v>
      </c>
      <c r="K156" s="407">
        <f t="shared" si="48"/>
        <v>2</v>
      </c>
      <c r="L156" s="438">
        <f t="shared" si="49"/>
        <v>0</v>
      </c>
      <c r="M156" s="454">
        <f t="shared" si="79"/>
        <v>0</v>
      </c>
      <c r="N156" s="407">
        <f t="shared" si="51"/>
        <v>5</v>
      </c>
      <c r="O156" s="438">
        <f t="shared" si="52"/>
        <v>0</v>
      </c>
      <c r="P156" s="454">
        <f t="shared" si="80"/>
        <v>0</v>
      </c>
      <c r="S156" s="244"/>
    </row>
    <row r="157" spans="2:20" ht="14.25" customHeight="1">
      <c r="B157" s="358"/>
      <c r="C157" s="167"/>
      <c r="D157" s="167"/>
      <c r="E157" s="167"/>
      <c r="F157" s="404"/>
      <c r="G157" s="435"/>
      <c r="H157" s="407">
        <f t="shared" si="45"/>
        <v>1</v>
      </c>
      <c r="I157" s="438">
        <f t="shared" si="46"/>
        <v>0</v>
      </c>
      <c r="J157" s="454">
        <f t="shared" si="66"/>
        <v>0</v>
      </c>
      <c r="K157" s="407">
        <f t="shared" si="48"/>
        <v>2</v>
      </c>
      <c r="L157" s="438">
        <f t="shared" si="49"/>
        <v>0</v>
      </c>
      <c r="M157" s="454">
        <f t="shared" si="67"/>
        <v>0</v>
      </c>
      <c r="N157" s="407">
        <f t="shared" si="51"/>
        <v>5</v>
      </c>
      <c r="O157" s="438">
        <f t="shared" si="52"/>
        <v>0</v>
      </c>
      <c r="P157" s="454">
        <f t="shared" si="73"/>
        <v>0</v>
      </c>
      <c r="S157" s="244">
        <v>0</v>
      </c>
    </row>
    <row r="158" spans="2:20" ht="14.25" customHeight="1" thickBot="1">
      <c r="B158" s="181"/>
      <c r="C158" s="167"/>
      <c r="D158" s="167"/>
      <c r="E158" s="167"/>
      <c r="F158" s="404"/>
      <c r="G158" s="472"/>
      <c r="H158" s="407">
        <f t="shared" si="45"/>
        <v>1</v>
      </c>
      <c r="I158" s="438">
        <f t="shared" si="46"/>
        <v>0</v>
      </c>
      <c r="J158" s="454">
        <f t="shared" si="66"/>
        <v>0</v>
      </c>
      <c r="K158" s="407">
        <f t="shared" si="48"/>
        <v>2</v>
      </c>
      <c r="L158" s="438">
        <f t="shared" si="49"/>
        <v>0</v>
      </c>
      <c r="M158" s="454">
        <f t="shared" si="67"/>
        <v>0</v>
      </c>
      <c r="N158" s="407">
        <f t="shared" si="51"/>
        <v>5</v>
      </c>
      <c r="O158" s="438">
        <f t="shared" si="52"/>
        <v>0</v>
      </c>
      <c r="P158" s="454">
        <f t="shared" si="73"/>
        <v>0</v>
      </c>
      <c r="S158" s="244">
        <v>0</v>
      </c>
    </row>
    <row r="159" spans="2:20" ht="18.600000000000001" thickBot="1">
      <c r="B159" s="182" t="s">
        <v>140</v>
      </c>
      <c r="C159" s="183"/>
      <c r="D159" s="183"/>
      <c r="E159" s="183"/>
      <c r="F159" s="343"/>
      <c r="G159" s="458">
        <f>SUM(G160:G165)</f>
        <v>0</v>
      </c>
      <c r="H159" s="345"/>
      <c r="I159" s="458"/>
      <c r="J159" s="458">
        <f t="shared" ref="J159:P159" si="81">SUM(J160:J165)</f>
        <v>0</v>
      </c>
      <c r="K159" s="345"/>
      <c r="L159" s="458"/>
      <c r="M159" s="458">
        <f t="shared" si="81"/>
        <v>0</v>
      </c>
      <c r="N159" s="345"/>
      <c r="O159" s="458"/>
      <c r="P159" s="458">
        <f t="shared" si="81"/>
        <v>0</v>
      </c>
      <c r="S159" s="346">
        <f>SUM(S160:S221)</f>
        <v>0</v>
      </c>
    </row>
    <row r="160" spans="2:20">
      <c r="B160" s="149"/>
      <c r="C160" s="167"/>
      <c r="D160" s="167"/>
      <c r="E160" s="167"/>
      <c r="F160" s="404"/>
      <c r="G160" s="435"/>
      <c r="H160" s="407">
        <f t="shared" si="45"/>
        <v>1</v>
      </c>
      <c r="I160" s="438">
        <f t="shared" si="46"/>
        <v>0</v>
      </c>
      <c r="J160" s="454">
        <f t="shared" si="66"/>
        <v>0</v>
      </c>
      <c r="K160" s="407">
        <f t="shared" si="48"/>
        <v>2</v>
      </c>
      <c r="L160" s="438">
        <f t="shared" si="49"/>
        <v>0</v>
      </c>
      <c r="M160" s="454">
        <f t="shared" si="67"/>
        <v>0</v>
      </c>
      <c r="N160" s="407">
        <f t="shared" si="51"/>
        <v>5</v>
      </c>
      <c r="O160" s="438">
        <f t="shared" si="52"/>
        <v>0</v>
      </c>
      <c r="P160" s="454">
        <f t="shared" si="73"/>
        <v>0</v>
      </c>
      <c r="S160" s="244">
        <v>0</v>
      </c>
      <c r="T160" t="s">
        <v>362</v>
      </c>
    </row>
    <row r="161" spans="2:19">
      <c r="B161" s="149"/>
      <c r="C161" s="167"/>
      <c r="D161" s="167"/>
      <c r="E161" s="167"/>
      <c r="F161" s="404"/>
      <c r="G161" s="435"/>
      <c r="H161" s="407">
        <f t="shared" si="45"/>
        <v>1</v>
      </c>
      <c r="I161" s="438">
        <f t="shared" si="46"/>
        <v>0</v>
      </c>
      <c r="J161" s="454">
        <f t="shared" ref="J161:J163" si="82">I161</f>
        <v>0</v>
      </c>
      <c r="K161" s="407">
        <f t="shared" si="48"/>
        <v>2</v>
      </c>
      <c r="L161" s="438">
        <f t="shared" si="49"/>
        <v>0</v>
      </c>
      <c r="M161" s="454">
        <f t="shared" ref="M161:M163" si="83">L161</f>
        <v>0</v>
      </c>
      <c r="N161" s="407">
        <f t="shared" si="51"/>
        <v>5</v>
      </c>
      <c r="O161" s="438">
        <f t="shared" si="52"/>
        <v>0</v>
      </c>
      <c r="P161" s="454">
        <f t="shared" ref="P161:P163" si="84">O161</f>
        <v>0</v>
      </c>
      <c r="S161" s="244"/>
    </row>
    <row r="162" spans="2:19">
      <c r="B162" s="149"/>
      <c r="C162" s="167"/>
      <c r="D162" s="167"/>
      <c r="E162" s="167"/>
      <c r="F162" s="404"/>
      <c r="G162" s="435"/>
      <c r="H162" s="407">
        <f t="shared" si="45"/>
        <v>1</v>
      </c>
      <c r="I162" s="438">
        <f t="shared" si="46"/>
        <v>0</v>
      </c>
      <c r="J162" s="454">
        <f t="shared" si="82"/>
        <v>0</v>
      </c>
      <c r="K162" s="407">
        <f t="shared" si="48"/>
        <v>2</v>
      </c>
      <c r="L162" s="438">
        <f t="shared" si="49"/>
        <v>0</v>
      </c>
      <c r="M162" s="454">
        <f t="shared" si="83"/>
        <v>0</v>
      </c>
      <c r="N162" s="407">
        <f t="shared" si="51"/>
        <v>5</v>
      </c>
      <c r="O162" s="438">
        <f t="shared" si="52"/>
        <v>0</v>
      </c>
      <c r="P162" s="454">
        <f t="shared" si="84"/>
        <v>0</v>
      </c>
      <c r="S162" s="244"/>
    </row>
    <row r="163" spans="2:19">
      <c r="B163" s="149"/>
      <c r="C163" s="167"/>
      <c r="D163" s="167"/>
      <c r="E163" s="167"/>
      <c r="F163" s="404"/>
      <c r="G163" s="435"/>
      <c r="H163" s="407">
        <f t="shared" si="45"/>
        <v>1</v>
      </c>
      <c r="I163" s="438">
        <f t="shared" si="46"/>
        <v>0</v>
      </c>
      <c r="J163" s="454">
        <f t="shared" si="82"/>
        <v>0</v>
      </c>
      <c r="K163" s="407">
        <f t="shared" si="48"/>
        <v>2</v>
      </c>
      <c r="L163" s="438">
        <f t="shared" si="49"/>
        <v>0</v>
      </c>
      <c r="M163" s="454">
        <f t="shared" si="83"/>
        <v>0</v>
      </c>
      <c r="N163" s="407">
        <f t="shared" si="51"/>
        <v>5</v>
      </c>
      <c r="O163" s="438">
        <f t="shared" si="52"/>
        <v>0</v>
      </c>
      <c r="P163" s="454">
        <f t="shared" si="84"/>
        <v>0</v>
      </c>
      <c r="S163" s="244"/>
    </row>
    <row r="164" spans="2:19">
      <c r="B164" s="149"/>
      <c r="C164" s="167"/>
      <c r="D164" s="167"/>
      <c r="E164" s="167"/>
      <c r="F164" s="404"/>
      <c r="G164" s="435"/>
      <c r="H164" s="407">
        <f t="shared" si="45"/>
        <v>1</v>
      </c>
      <c r="I164" s="438">
        <f t="shared" si="46"/>
        <v>0</v>
      </c>
      <c r="J164" s="454">
        <f t="shared" si="66"/>
        <v>0</v>
      </c>
      <c r="K164" s="407">
        <f t="shared" si="48"/>
        <v>2</v>
      </c>
      <c r="L164" s="438">
        <f t="shared" si="49"/>
        <v>0</v>
      </c>
      <c r="M164" s="454">
        <f t="shared" si="67"/>
        <v>0</v>
      </c>
      <c r="N164" s="407">
        <f t="shared" si="51"/>
        <v>5</v>
      </c>
      <c r="O164" s="438">
        <f t="shared" si="52"/>
        <v>0</v>
      </c>
      <c r="P164" s="454">
        <f t="shared" si="73"/>
        <v>0</v>
      </c>
      <c r="S164" s="244"/>
    </row>
    <row r="165" spans="2:19" ht="15" thickBot="1">
      <c r="B165" s="149"/>
      <c r="C165" s="167"/>
      <c r="D165" s="167"/>
      <c r="E165" s="167"/>
      <c r="F165" s="404"/>
      <c r="G165" s="435"/>
      <c r="H165" s="407">
        <f t="shared" si="45"/>
        <v>1</v>
      </c>
      <c r="I165" s="438">
        <f t="shared" si="46"/>
        <v>0</v>
      </c>
      <c r="J165" s="454">
        <f t="shared" si="66"/>
        <v>0</v>
      </c>
      <c r="K165" s="407">
        <f t="shared" si="48"/>
        <v>2</v>
      </c>
      <c r="L165" s="438">
        <f t="shared" si="49"/>
        <v>0</v>
      </c>
      <c r="M165" s="454">
        <f t="shared" si="67"/>
        <v>0</v>
      </c>
      <c r="N165" s="407">
        <f t="shared" si="51"/>
        <v>5</v>
      </c>
      <c r="O165" s="438">
        <f t="shared" si="52"/>
        <v>0</v>
      </c>
      <c r="P165" s="454">
        <f t="shared" si="73"/>
        <v>0</v>
      </c>
      <c r="S165" s="244"/>
    </row>
    <row r="166" spans="2:19" ht="18.600000000000001" thickBot="1">
      <c r="B166" s="182" t="s">
        <v>142</v>
      </c>
      <c r="C166" s="183"/>
      <c r="D166" s="183"/>
      <c r="E166" s="183"/>
      <c r="F166" s="343"/>
      <c r="G166" s="458">
        <f>SUM(G167:G172)</f>
        <v>0</v>
      </c>
      <c r="H166" s="345"/>
      <c r="I166" s="458"/>
      <c r="J166" s="458">
        <f t="shared" ref="J166:P166" si="85">SUM(J167:J172)</f>
        <v>0</v>
      </c>
      <c r="K166" s="345"/>
      <c r="L166" s="458"/>
      <c r="M166" s="458">
        <f t="shared" si="85"/>
        <v>0</v>
      </c>
      <c r="N166" s="345"/>
      <c r="O166" s="458"/>
      <c r="P166" s="458">
        <f t="shared" si="85"/>
        <v>0</v>
      </c>
      <c r="S166" s="346">
        <f>SUM(S167:S225)</f>
        <v>0</v>
      </c>
    </row>
    <row r="167" spans="2:19">
      <c r="B167" s="149"/>
      <c r="C167" s="167"/>
      <c r="D167" s="167"/>
      <c r="E167" s="167"/>
      <c r="F167" s="404"/>
      <c r="G167" s="435"/>
      <c r="H167" s="407">
        <f t="shared" si="45"/>
        <v>1</v>
      </c>
      <c r="I167" s="438">
        <f t="shared" si="46"/>
        <v>0</v>
      </c>
      <c r="J167" s="454">
        <f t="shared" si="66"/>
        <v>0</v>
      </c>
      <c r="K167" s="407">
        <f t="shared" si="48"/>
        <v>2</v>
      </c>
      <c r="L167" s="438">
        <f t="shared" si="49"/>
        <v>0</v>
      </c>
      <c r="M167" s="454">
        <f t="shared" si="67"/>
        <v>0</v>
      </c>
      <c r="N167" s="407">
        <f t="shared" si="51"/>
        <v>5</v>
      </c>
      <c r="O167" s="438">
        <f t="shared" si="52"/>
        <v>0</v>
      </c>
      <c r="P167" s="454">
        <f t="shared" si="73"/>
        <v>0</v>
      </c>
      <c r="S167" s="244"/>
    </row>
    <row r="168" spans="2:19">
      <c r="B168" s="149"/>
      <c r="C168" s="167"/>
      <c r="D168" s="167"/>
      <c r="E168" s="167"/>
      <c r="F168" s="404"/>
      <c r="G168" s="435"/>
      <c r="H168" s="407">
        <f t="shared" si="45"/>
        <v>1</v>
      </c>
      <c r="I168" s="438">
        <f t="shared" si="46"/>
        <v>0</v>
      </c>
      <c r="J168" s="454">
        <f t="shared" ref="J168:J170" si="86">I168</f>
        <v>0</v>
      </c>
      <c r="K168" s="407">
        <f t="shared" si="48"/>
        <v>2</v>
      </c>
      <c r="L168" s="438">
        <f t="shared" si="49"/>
        <v>0</v>
      </c>
      <c r="M168" s="454">
        <f t="shared" ref="M168:M170" si="87">L168</f>
        <v>0</v>
      </c>
      <c r="N168" s="407">
        <f t="shared" si="51"/>
        <v>5</v>
      </c>
      <c r="O168" s="438">
        <f t="shared" si="52"/>
        <v>0</v>
      </c>
      <c r="P168" s="454">
        <f t="shared" ref="P168:P170" si="88">O168</f>
        <v>0</v>
      </c>
      <c r="S168" s="244"/>
    </row>
    <row r="169" spans="2:19">
      <c r="B169" s="149"/>
      <c r="C169" s="167"/>
      <c r="D169" s="167"/>
      <c r="E169" s="167"/>
      <c r="F169" s="404"/>
      <c r="G169" s="435"/>
      <c r="H169" s="407">
        <f t="shared" si="45"/>
        <v>1</v>
      </c>
      <c r="I169" s="438">
        <f t="shared" si="46"/>
        <v>0</v>
      </c>
      <c r="J169" s="454">
        <f t="shared" si="86"/>
        <v>0</v>
      </c>
      <c r="K169" s="407">
        <f t="shared" si="48"/>
        <v>2</v>
      </c>
      <c r="L169" s="438">
        <f t="shared" si="49"/>
        <v>0</v>
      </c>
      <c r="M169" s="454">
        <f t="shared" si="87"/>
        <v>0</v>
      </c>
      <c r="N169" s="407">
        <f t="shared" si="51"/>
        <v>5</v>
      </c>
      <c r="O169" s="438">
        <f t="shared" si="52"/>
        <v>0</v>
      </c>
      <c r="P169" s="454">
        <f t="shared" si="88"/>
        <v>0</v>
      </c>
      <c r="S169" s="244"/>
    </row>
    <row r="170" spans="2:19">
      <c r="B170" s="149"/>
      <c r="C170" s="167"/>
      <c r="D170" s="167"/>
      <c r="E170" s="167"/>
      <c r="F170" s="404"/>
      <c r="G170" s="435"/>
      <c r="H170" s="407">
        <f t="shared" si="45"/>
        <v>1</v>
      </c>
      <c r="I170" s="438">
        <f t="shared" si="46"/>
        <v>0</v>
      </c>
      <c r="J170" s="454">
        <f t="shared" si="86"/>
        <v>0</v>
      </c>
      <c r="K170" s="407">
        <f t="shared" si="48"/>
        <v>2</v>
      </c>
      <c r="L170" s="438">
        <f t="shared" si="49"/>
        <v>0</v>
      </c>
      <c r="M170" s="454">
        <f t="shared" si="87"/>
        <v>0</v>
      </c>
      <c r="N170" s="407">
        <f t="shared" si="51"/>
        <v>5</v>
      </c>
      <c r="O170" s="438">
        <f t="shared" si="52"/>
        <v>0</v>
      </c>
      <c r="P170" s="454">
        <f t="shared" si="88"/>
        <v>0</v>
      </c>
      <c r="S170" s="244"/>
    </row>
    <row r="171" spans="2:19">
      <c r="B171" s="149"/>
      <c r="C171" s="167"/>
      <c r="D171" s="167"/>
      <c r="E171" s="167"/>
      <c r="F171" s="404"/>
      <c r="G171" s="435"/>
      <c r="H171" s="407">
        <f t="shared" si="45"/>
        <v>1</v>
      </c>
      <c r="I171" s="438">
        <f t="shared" si="46"/>
        <v>0</v>
      </c>
      <c r="J171" s="454">
        <f t="shared" si="66"/>
        <v>0</v>
      </c>
      <c r="K171" s="407">
        <f t="shared" si="48"/>
        <v>2</v>
      </c>
      <c r="L171" s="438">
        <f t="shared" si="49"/>
        <v>0</v>
      </c>
      <c r="M171" s="454">
        <f t="shared" si="67"/>
        <v>0</v>
      </c>
      <c r="N171" s="407">
        <f t="shared" si="51"/>
        <v>5</v>
      </c>
      <c r="O171" s="438">
        <f t="shared" si="52"/>
        <v>0</v>
      </c>
      <c r="P171" s="454">
        <f t="shared" si="73"/>
        <v>0</v>
      </c>
      <c r="S171" s="244"/>
    </row>
    <row r="172" spans="2:19" ht="15" thickBot="1">
      <c r="B172" s="149"/>
      <c r="C172" s="167"/>
      <c r="D172" s="167"/>
      <c r="E172" s="167"/>
      <c r="F172" s="404"/>
      <c r="G172" s="435"/>
      <c r="H172" s="407">
        <f t="shared" si="45"/>
        <v>1</v>
      </c>
      <c r="I172" s="438">
        <f t="shared" si="46"/>
        <v>0</v>
      </c>
      <c r="J172" s="454">
        <f t="shared" si="66"/>
        <v>0</v>
      </c>
      <c r="K172" s="407">
        <f t="shared" si="48"/>
        <v>2</v>
      </c>
      <c r="L172" s="438">
        <f t="shared" si="49"/>
        <v>0</v>
      </c>
      <c r="M172" s="454">
        <f t="shared" si="67"/>
        <v>0</v>
      </c>
      <c r="N172" s="407">
        <f t="shared" si="51"/>
        <v>5</v>
      </c>
      <c r="O172" s="438">
        <f t="shared" si="52"/>
        <v>0</v>
      </c>
      <c r="P172" s="454">
        <f t="shared" si="73"/>
        <v>0</v>
      </c>
      <c r="S172" s="244"/>
    </row>
    <row r="173" spans="2:19" ht="18.600000000000001" thickBot="1">
      <c r="B173" s="182" t="s">
        <v>144</v>
      </c>
      <c r="C173" s="183"/>
      <c r="D173" s="183"/>
      <c r="E173" s="183"/>
      <c r="F173" s="343"/>
      <c r="G173" s="458">
        <f>SUM(G174:G179)</f>
        <v>0</v>
      </c>
      <c r="H173" s="345"/>
      <c r="I173" s="458"/>
      <c r="J173" s="458">
        <f t="shared" ref="J173:P173" si="89">SUM(J174:J179)</f>
        <v>0</v>
      </c>
      <c r="K173" s="345"/>
      <c r="L173" s="458"/>
      <c r="M173" s="458">
        <f t="shared" si="89"/>
        <v>0</v>
      </c>
      <c r="N173" s="345"/>
      <c r="O173" s="458"/>
      <c r="P173" s="458">
        <f t="shared" si="89"/>
        <v>0</v>
      </c>
      <c r="S173" s="346">
        <f>SUM(S174:S229)</f>
        <v>0</v>
      </c>
    </row>
    <row r="174" spans="2:19">
      <c r="B174" s="149"/>
      <c r="C174" s="167"/>
      <c r="D174" s="167"/>
      <c r="E174" s="167"/>
      <c r="F174" s="404"/>
      <c r="G174" s="435"/>
      <c r="H174" s="407">
        <f t="shared" si="45"/>
        <v>1</v>
      </c>
      <c r="I174" s="438">
        <f t="shared" si="46"/>
        <v>0</v>
      </c>
      <c r="J174" s="454">
        <f t="shared" si="66"/>
        <v>0</v>
      </c>
      <c r="K174" s="407">
        <f t="shared" si="48"/>
        <v>2</v>
      </c>
      <c r="L174" s="438">
        <f t="shared" si="49"/>
        <v>0</v>
      </c>
      <c r="M174" s="454">
        <f t="shared" si="67"/>
        <v>0</v>
      </c>
      <c r="N174" s="407">
        <f t="shared" si="51"/>
        <v>5</v>
      </c>
      <c r="O174" s="438">
        <f t="shared" si="52"/>
        <v>0</v>
      </c>
      <c r="P174" s="454">
        <f t="shared" si="73"/>
        <v>0</v>
      </c>
      <c r="S174" s="244"/>
    </row>
    <row r="175" spans="2:19">
      <c r="B175" s="149"/>
      <c r="C175" s="167"/>
      <c r="D175" s="167"/>
      <c r="E175" s="167"/>
      <c r="F175" s="404"/>
      <c r="G175" s="435"/>
      <c r="H175" s="407">
        <f t="shared" si="45"/>
        <v>1</v>
      </c>
      <c r="I175" s="438">
        <f t="shared" si="46"/>
        <v>0</v>
      </c>
      <c r="J175" s="454">
        <f t="shared" ref="J175:J177" si="90">I175</f>
        <v>0</v>
      </c>
      <c r="K175" s="407">
        <f t="shared" si="48"/>
        <v>2</v>
      </c>
      <c r="L175" s="438">
        <f t="shared" si="49"/>
        <v>0</v>
      </c>
      <c r="M175" s="454">
        <f t="shared" ref="M175:M177" si="91">L175</f>
        <v>0</v>
      </c>
      <c r="N175" s="407">
        <f t="shared" si="51"/>
        <v>5</v>
      </c>
      <c r="O175" s="438">
        <f t="shared" si="52"/>
        <v>0</v>
      </c>
      <c r="P175" s="454">
        <f t="shared" ref="P175:P177" si="92">O175</f>
        <v>0</v>
      </c>
      <c r="S175" s="244"/>
    </row>
    <row r="176" spans="2:19">
      <c r="B176" s="149"/>
      <c r="C176" s="167"/>
      <c r="D176" s="167"/>
      <c r="E176" s="167"/>
      <c r="F176" s="404"/>
      <c r="G176" s="435"/>
      <c r="H176" s="407">
        <f t="shared" si="45"/>
        <v>1</v>
      </c>
      <c r="I176" s="438">
        <f t="shared" si="46"/>
        <v>0</v>
      </c>
      <c r="J176" s="454">
        <f t="shared" si="90"/>
        <v>0</v>
      </c>
      <c r="K176" s="407">
        <f t="shared" si="48"/>
        <v>2</v>
      </c>
      <c r="L176" s="438">
        <f t="shared" si="49"/>
        <v>0</v>
      </c>
      <c r="M176" s="454">
        <f t="shared" si="91"/>
        <v>0</v>
      </c>
      <c r="N176" s="407">
        <f t="shared" si="51"/>
        <v>5</v>
      </c>
      <c r="O176" s="438">
        <f t="shared" si="52"/>
        <v>0</v>
      </c>
      <c r="P176" s="454">
        <f t="shared" si="92"/>
        <v>0</v>
      </c>
      <c r="S176" s="244"/>
    </row>
    <row r="177" spans="2:19">
      <c r="B177" s="149"/>
      <c r="C177" s="167"/>
      <c r="D177" s="167"/>
      <c r="E177" s="167"/>
      <c r="F177" s="404"/>
      <c r="G177" s="435"/>
      <c r="H177" s="407">
        <f t="shared" si="45"/>
        <v>1</v>
      </c>
      <c r="I177" s="438">
        <f t="shared" si="46"/>
        <v>0</v>
      </c>
      <c r="J177" s="454">
        <f t="shared" si="90"/>
        <v>0</v>
      </c>
      <c r="K177" s="407">
        <f t="shared" si="48"/>
        <v>2</v>
      </c>
      <c r="L177" s="438">
        <f t="shared" si="49"/>
        <v>0</v>
      </c>
      <c r="M177" s="454">
        <f t="shared" si="91"/>
        <v>0</v>
      </c>
      <c r="N177" s="407">
        <f t="shared" si="51"/>
        <v>5</v>
      </c>
      <c r="O177" s="438">
        <f t="shared" si="52"/>
        <v>0</v>
      </c>
      <c r="P177" s="454">
        <f t="shared" si="92"/>
        <v>0</v>
      </c>
      <c r="S177" s="244"/>
    </row>
    <row r="178" spans="2:19">
      <c r="B178" s="149"/>
      <c r="C178" s="167"/>
      <c r="D178" s="167"/>
      <c r="E178" s="167"/>
      <c r="F178" s="404"/>
      <c r="G178" s="435"/>
      <c r="H178" s="407">
        <f t="shared" si="45"/>
        <v>1</v>
      </c>
      <c r="I178" s="438">
        <f t="shared" si="46"/>
        <v>0</v>
      </c>
      <c r="J178" s="454">
        <f t="shared" si="66"/>
        <v>0</v>
      </c>
      <c r="K178" s="407">
        <f t="shared" si="48"/>
        <v>2</v>
      </c>
      <c r="L178" s="438">
        <f t="shared" si="49"/>
        <v>0</v>
      </c>
      <c r="M178" s="454">
        <f t="shared" si="67"/>
        <v>0</v>
      </c>
      <c r="N178" s="407">
        <f t="shared" si="51"/>
        <v>5</v>
      </c>
      <c r="O178" s="438">
        <f t="shared" si="52"/>
        <v>0</v>
      </c>
      <c r="P178" s="454">
        <f t="shared" si="73"/>
        <v>0</v>
      </c>
      <c r="S178" s="244"/>
    </row>
    <row r="179" spans="2:19" ht="15" thickBot="1">
      <c r="B179" s="149"/>
      <c r="C179" s="167"/>
      <c r="D179" s="167"/>
      <c r="E179" s="167"/>
      <c r="F179" s="404"/>
      <c r="G179" s="435"/>
      <c r="H179" s="407">
        <f t="shared" si="45"/>
        <v>1</v>
      </c>
      <c r="I179" s="438">
        <f t="shared" si="46"/>
        <v>0</v>
      </c>
      <c r="J179" s="454">
        <f t="shared" si="66"/>
        <v>0</v>
      </c>
      <c r="K179" s="407">
        <f t="shared" si="48"/>
        <v>2</v>
      </c>
      <c r="L179" s="438">
        <f t="shared" si="49"/>
        <v>0</v>
      </c>
      <c r="M179" s="454">
        <f t="shared" si="67"/>
        <v>0</v>
      </c>
      <c r="N179" s="407">
        <f t="shared" si="51"/>
        <v>5</v>
      </c>
      <c r="O179" s="438">
        <f t="shared" si="52"/>
        <v>0</v>
      </c>
      <c r="P179" s="454">
        <f t="shared" si="73"/>
        <v>0</v>
      </c>
      <c r="S179" s="244"/>
    </row>
    <row r="180" spans="2:19" ht="15.75" customHeight="1" thickBot="1">
      <c r="B180" s="182" t="s">
        <v>146</v>
      </c>
      <c r="C180" s="183"/>
      <c r="D180" s="183"/>
      <c r="E180" s="183"/>
      <c r="F180" s="343"/>
      <c r="G180" s="458">
        <f>SUM(G181:G186)</f>
        <v>0</v>
      </c>
      <c r="H180" s="345"/>
      <c r="I180" s="458"/>
      <c r="J180" s="458">
        <f t="shared" ref="J180:P180" si="93">SUM(J181:J186)</f>
        <v>0</v>
      </c>
      <c r="K180" s="345"/>
      <c r="L180" s="458"/>
      <c r="M180" s="458">
        <f t="shared" si="93"/>
        <v>0</v>
      </c>
      <c r="N180" s="345"/>
      <c r="O180" s="458"/>
      <c r="P180" s="459">
        <f t="shared" si="93"/>
        <v>0</v>
      </c>
      <c r="S180" s="346">
        <f>SUM(S188:S232)</f>
        <v>0</v>
      </c>
    </row>
    <row r="181" spans="2:19" ht="16.5" customHeight="1">
      <c r="B181" s="392"/>
      <c r="C181" s="167"/>
      <c r="D181" s="167"/>
      <c r="E181" s="167"/>
      <c r="F181" s="419"/>
      <c r="G181" s="473"/>
      <c r="H181" s="410">
        <f t="shared" si="45"/>
        <v>1</v>
      </c>
      <c r="I181" s="438">
        <f t="shared" si="46"/>
        <v>0</v>
      </c>
      <c r="J181" s="454">
        <f t="shared" ref="J181:J186" si="94">I181</f>
        <v>0</v>
      </c>
      <c r="K181" s="410">
        <f t="shared" si="48"/>
        <v>2</v>
      </c>
      <c r="L181" s="453">
        <f t="shared" si="49"/>
        <v>0</v>
      </c>
      <c r="M181" s="454">
        <f t="shared" ref="M181:M186" si="95">L181</f>
        <v>0</v>
      </c>
      <c r="N181" s="410">
        <f t="shared" si="51"/>
        <v>5</v>
      </c>
      <c r="O181" s="453">
        <f t="shared" si="52"/>
        <v>0</v>
      </c>
      <c r="P181" s="454">
        <f t="shared" ref="P181:P186" si="96">O181</f>
        <v>0</v>
      </c>
      <c r="S181" s="384"/>
    </row>
    <row r="182" spans="2:19" ht="16.5" customHeight="1">
      <c r="B182" s="395"/>
      <c r="C182" s="167"/>
      <c r="D182" s="167"/>
      <c r="E182" s="167"/>
      <c r="F182" s="419"/>
      <c r="G182" s="473"/>
      <c r="H182" s="410">
        <f t="shared" si="45"/>
        <v>1</v>
      </c>
      <c r="I182" s="438">
        <f t="shared" si="46"/>
        <v>0</v>
      </c>
      <c r="J182" s="454">
        <f t="shared" ref="J182:J184" si="97">I182</f>
        <v>0</v>
      </c>
      <c r="K182" s="410">
        <f t="shared" si="48"/>
        <v>2</v>
      </c>
      <c r="L182" s="453">
        <f t="shared" si="49"/>
        <v>0</v>
      </c>
      <c r="M182" s="454">
        <f t="shared" ref="M182:M184" si="98">L182</f>
        <v>0</v>
      </c>
      <c r="N182" s="410">
        <f t="shared" si="51"/>
        <v>5</v>
      </c>
      <c r="O182" s="453">
        <f t="shared" si="52"/>
        <v>0</v>
      </c>
      <c r="P182" s="454">
        <f t="shared" ref="P182:P184" si="99">O182</f>
        <v>0</v>
      </c>
      <c r="S182" s="384"/>
    </row>
    <row r="183" spans="2:19" ht="16.5" customHeight="1">
      <c r="B183" s="395"/>
      <c r="C183" s="167"/>
      <c r="D183" s="167"/>
      <c r="E183" s="167"/>
      <c r="F183" s="419"/>
      <c r="G183" s="473"/>
      <c r="H183" s="410">
        <f t="shared" si="45"/>
        <v>1</v>
      </c>
      <c r="I183" s="438">
        <f t="shared" si="46"/>
        <v>0</v>
      </c>
      <c r="J183" s="454">
        <f t="shared" si="97"/>
        <v>0</v>
      </c>
      <c r="K183" s="410">
        <f t="shared" si="48"/>
        <v>2</v>
      </c>
      <c r="L183" s="453">
        <f t="shared" si="49"/>
        <v>0</v>
      </c>
      <c r="M183" s="454">
        <f t="shared" si="98"/>
        <v>0</v>
      </c>
      <c r="N183" s="410">
        <f t="shared" si="51"/>
        <v>5</v>
      </c>
      <c r="O183" s="453">
        <f t="shared" si="52"/>
        <v>0</v>
      </c>
      <c r="P183" s="454">
        <f t="shared" si="99"/>
        <v>0</v>
      </c>
      <c r="S183" s="384"/>
    </row>
    <row r="184" spans="2:19" ht="16.5" customHeight="1">
      <c r="B184" s="395"/>
      <c r="C184" s="167"/>
      <c r="D184" s="167"/>
      <c r="E184" s="167"/>
      <c r="F184" s="419"/>
      <c r="G184" s="473"/>
      <c r="H184" s="410">
        <f t="shared" si="45"/>
        <v>1</v>
      </c>
      <c r="I184" s="438">
        <f t="shared" si="46"/>
        <v>0</v>
      </c>
      <c r="J184" s="454">
        <f t="shared" si="97"/>
        <v>0</v>
      </c>
      <c r="K184" s="410">
        <f t="shared" si="48"/>
        <v>2</v>
      </c>
      <c r="L184" s="453">
        <f t="shared" si="49"/>
        <v>0</v>
      </c>
      <c r="M184" s="454">
        <f t="shared" si="98"/>
        <v>0</v>
      </c>
      <c r="N184" s="410">
        <f t="shared" si="51"/>
        <v>5</v>
      </c>
      <c r="O184" s="453">
        <f t="shared" si="52"/>
        <v>0</v>
      </c>
      <c r="P184" s="454">
        <f t="shared" si="99"/>
        <v>0</v>
      </c>
      <c r="S184" s="384"/>
    </row>
    <row r="185" spans="2:19" ht="15.75" customHeight="1">
      <c r="B185" s="393"/>
      <c r="C185" s="167"/>
      <c r="D185" s="167"/>
      <c r="E185" s="167"/>
      <c r="F185" s="420"/>
      <c r="G185" s="474"/>
      <c r="H185" s="407">
        <f t="shared" si="45"/>
        <v>1</v>
      </c>
      <c r="I185" s="438">
        <f t="shared" si="46"/>
        <v>0</v>
      </c>
      <c r="J185" s="454">
        <f t="shared" si="94"/>
        <v>0</v>
      </c>
      <c r="K185" s="407">
        <f t="shared" si="48"/>
        <v>2</v>
      </c>
      <c r="L185" s="438">
        <f t="shared" si="49"/>
        <v>0</v>
      </c>
      <c r="M185" s="454">
        <f t="shared" si="95"/>
        <v>0</v>
      </c>
      <c r="N185" s="407">
        <f t="shared" si="51"/>
        <v>5</v>
      </c>
      <c r="O185" s="438">
        <f t="shared" si="52"/>
        <v>0</v>
      </c>
      <c r="P185" s="454">
        <f t="shared" si="96"/>
        <v>0</v>
      </c>
      <c r="S185" s="384"/>
    </row>
    <row r="186" spans="2:19" ht="15.75" customHeight="1" thickBot="1">
      <c r="B186" s="394"/>
      <c r="C186" s="167"/>
      <c r="D186" s="167"/>
      <c r="E186" s="167"/>
      <c r="F186" s="421"/>
      <c r="G186" s="475"/>
      <c r="H186" s="415">
        <f t="shared" si="45"/>
        <v>1</v>
      </c>
      <c r="I186" s="464">
        <f t="shared" si="46"/>
        <v>0</v>
      </c>
      <c r="J186" s="466">
        <f t="shared" si="94"/>
        <v>0</v>
      </c>
      <c r="K186" s="415">
        <f t="shared" si="48"/>
        <v>2</v>
      </c>
      <c r="L186" s="464">
        <f t="shared" si="49"/>
        <v>0</v>
      </c>
      <c r="M186" s="466">
        <f t="shared" si="95"/>
        <v>0</v>
      </c>
      <c r="N186" s="415">
        <f t="shared" si="51"/>
        <v>5</v>
      </c>
      <c r="O186" s="464">
        <f t="shared" si="52"/>
        <v>0</v>
      </c>
      <c r="P186" s="466">
        <f t="shared" si="96"/>
        <v>0</v>
      </c>
      <c r="S186" s="384"/>
    </row>
    <row r="187" spans="2:19" ht="15.75" customHeight="1" thickBot="1">
      <c r="B187" s="182" t="s">
        <v>675</v>
      </c>
      <c r="C187" s="183"/>
      <c r="D187" s="183"/>
      <c r="E187" s="183"/>
      <c r="F187" s="343"/>
      <c r="G187" s="458">
        <f>SUM(G188:G192)</f>
        <v>0</v>
      </c>
      <c r="H187" s="345"/>
      <c r="I187" s="458"/>
      <c r="J187" s="458">
        <f t="shared" ref="J187:P187" si="100">SUM(J188:J192)</f>
        <v>0</v>
      </c>
      <c r="K187" s="345"/>
      <c r="L187" s="458"/>
      <c r="M187" s="458">
        <f t="shared" si="100"/>
        <v>0</v>
      </c>
      <c r="N187" s="345"/>
      <c r="O187" s="458"/>
      <c r="P187" s="459">
        <f t="shared" si="100"/>
        <v>0</v>
      </c>
      <c r="S187" s="384"/>
    </row>
    <row r="188" spans="2:19" ht="15" customHeight="1">
      <c r="B188" s="181"/>
      <c r="C188" s="167"/>
      <c r="D188" s="167"/>
      <c r="E188" s="167"/>
      <c r="F188" s="408"/>
      <c r="G188" s="454"/>
      <c r="H188" s="410">
        <f t="shared" si="45"/>
        <v>1</v>
      </c>
      <c r="I188" s="453">
        <f t="shared" si="46"/>
        <v>0</v>
      </c>
      <c r="J188" s="454">
        <f t="shared" si="66"/>
        <v>0</v>
      </c>
      <c r="K188" s="410">
        <f t="shared" si="48"/>
        <v>2</v>
      </c>
      <c r="L188" s="453">
        <f t="shared" si="49"/>
        <v>0</v>
      </c>
      <c r="M188" s="454">
        <f t="shared" si="67"/>
        <v>0</v>
      </c>
      <c r="N188" s="410">
        <f t="shared" si="51"/>
        <v>5</v>
      </c>
      <c r="O188" s="453">
        <f t="shared" si="52"/>
        <v>0</v>
      </c>
      <c r="P188" s="454">
        <f t="shared" si="73"/>
        <v>0</v>
      </c>
      <c r="S188" s="244">
        <v>0</v>
      </c>
    </row>
    <row r="189" spans="2:19" ht="15" customHeight="1">
      <c r="B189" s="424"/>
      <c r="C189" s="167"/>
      <c r="D189" s="167"/>
      <c r="E189" s="422"/>
      <c r="F189" s="425"/>
      <c r="G189" s="435"/>
      <c r="H189" s="410">
        <f t="shared" si="45"/>
        <v>1</v>
      </c>
      <c r="I189" s="453">
        <f t="shared" si="46"/>
        <v>0</v>
      </c>
      <c r="J189" s="454">
        <f t="shared" ref="J189:J191" si="101">I189</f>
        <v>0</v>
      </c>
      <c r="K189" s="410">
        <f t="shared" si="48"/>
        <v>2</v>
      </c>
      <c r="L189" s="453">
        <f t="shared" si="49"/>
        <v>0</v>
      </c>
      <c r="M189" s="454">
        <f t="shared" ref="M189:M191" si="102">L189</f>
        <v>0</v>
      </c>
      <c r="N189" s="410">
        <f t="shared" si="51"/>
        <v>5</v>
      </c>
      <c r="O189" s="453">
        <f t="shared" si="52"/>
        <v>0</v>
      </c>
      <c r="P189" s="454">
        <f t="shared" ref="P189:P191" si="103">O189</f>
        <v>0</v>
      </c>
      <c r="S189" s="359"/>
    </row>
    <row r="190" spans="2:19" ht="15" customHeight="1">
      <c r="B190" s="424"/>
      <c r="C190" s="167"/>
      <c r="D190" s="167"/>
      <c r="E190" s="423"/>
      <c r="F190" s="425"/>
      <c r="G190" s="435"/>
      <c r="H190" s="410">
        <f t="shared" si="45"/>
        <v>1</v>
      </c>
      <c r="I190" s="453">
        <f t="shared" si="46"/>
        <v>0</v>
      </c>
      <c r="J190" s="454">
        <f t="shared" si="101"/>
        <v>0</v>
      </c>
      <c r="K190" s="410">
        <f t="shared" si="48"/>
        <v>2</v>
      </c>
      <c r="L190" s="453">
        <f t="shared" si="49"/>
        <v>0</v>
      </c>
      <c r="M190" s="454">
        <f t="shared" si="102"/>
        <v>0</v>
      </c>
      <c r="N190" s="410">
        <f t="shared" si="51"/>
        <v>5</v>
      </c>
      <c r="O190" s="453">
        <f t="shared" si="52"/>
        <v>0</v>
      </c>
      <c r="P190" s="454">
        <f t="shared" si="103"/>
        <v>0</v>
      </c>
      <c r="S190" s="359"/>
    </row>
    <row r="191" spans="2:19" ht="15" customHeight="1">
      <c r="B191" s="391"/>
      <c r="C191" s="167"/>
      <c r="D191" s="167"/>
      <c r="E191" s="423"/>
      <c r="F191" s="425"/>
      <c r="G191" s="435"/>
      <c r="H191" s="410">
        <f t="shared" si="45"/>
        <v>1</v>
      </c>
      <c r="I191" s="453">
        <f t="shared" si="46"/>
        <v>0</v>
      </c>
      <c r="J191" s="454">
        <f t="shared" si="101"/>
        <v>0</v>
      </c>
      <c r="K191" s="410">
        <f t="shared" si="48"/>
        <v>2</v>
      </c>
      <c r="L191" s="453">
        <f t="shared" si="49"/>
        <v>0</v>
      </c>
      <c r="M191" s="454">
        <f t="shared" si="102"/>
        <v>0</v>
      </c>
      <c r="N191" s="410">
        <f t="shared" si="51"/>
        <v>5</v>
      </c>
      <c r="O191" s="453">
        <f t="shared" si="52"/>
        <v>0</v>
      </c>
      <c r="P191" s="454">
        <f t="shared" si="103"/>
        <v>0</v>
      </c>
      <c r="S191" s="359"/>
    </row>
    <row r="192" spans="2:19" ht="15" customHeight="1">
      <c r="B192" s="357"/>
      <c r="C192" s="167"/>
      <c r="D192" s="167"/>
      <c r="E192" s="167"/>
      <c r="F192" s="405"/>
      <c r="G192" s="436"/>
      <c r="H192" s="407">
        <f t="shared" si="45"/>
        <v>1</v>
      </c>
      <c r="I192" s="438">
        <f t="shared" si="46"/>
        <v>0</v>
      </c>
      <c r="J192" s="454">
        <f t="shared" si="66"/>
        <v>0</v>
      </c>
      <c r="K192" s="407">
        <f t="shared" si="48"/>
        <v>2</v>
      </c>
      <c r="L192" s="438">
        <f t="shared" si="49"/>
        <v>0</v>
      </c>
      <c r="M192" s="454">
        <f t="shared" si="67"/>
        <v>0</v>
      </c>
      <c r="N192" s="407">
        <f t="shared" si="51"/>
        <v>5</v>
      </c>
      <c r="O192" s="438">
        <f t="shared" si="52"/>
        <v>0</v>
      </c>
      <c r="P192" s="454">
        <f t="shared" si="73"/>
        <v>0</v>
      </c>
      <c r="S192" s="359"/>
    </row>
    <row r="193" spans="2:19" ht="15.75" customHeight="1" thickBot="1">
      <c r="B193" s="357"/>
      <c r="C193" s="167"/>
      <c r="D193" s="167"/>
      <c r="E193" s="167"/>
      <c r="F193" s="405"/>
      <c r="G193" s="436"/>
      <c r="H193" s="407">
        <f t="shared" si="45"/>
        <v>1</v>
      </c>
      <c r="I193" s="438">
        <f t="shared" si="46"/>
        <v>0</v>
      </c>
      <c r="J193" s="454">
        <f t="shared" si="66"/>
        <v>0</v>
      </c>
      <c r="K193" s="407">
        <f t="shared" si="48"/>
        <v>2</v>
      </c>
      <c r="L193" s="438">
        <f t="shared" si="49"/>
        <v>0</v>
      </c>
      <c r="M193" s="454">
        <f t="shared" si="67"/>
        <v>0</v>
      </c>
      <c r="N193" s="407">
        <f t="shared" si="51"/>
        <v>5</v>
      </c>
      <c r="O193" s="438">
        <f t="shared" si="52"/>
        <v>0</v>
      </c>
      <c r="P193" s="454">
        <f t="shared" si="73"/>
        <v>0</v>
      </c>
      <c r="S193" s="359"/>
    </row>
    <row r="194" spans="2:19" ht="18.600000000000001" thickBot="1">
      <c r="B194" s="182" t="s">
        <v>366</v>
      </c>
      <c r="C194" s="183"/>
      <c r="D194" s="183"/>
      <c r="E194" s="183"/>
      <c r="F194" s="343"/>
      <c r="G194" s="458">
        <f>SUM(G195:G200)</f>
        <v>0</v>
      </c>
      <c r="H194" s="345"/>
      <c r="I194" s="458"/>
      <c r="J194" s="458">
        <f t="shared" ref="J194:P194" si="104">SUM(J195:J200)</f>
        <v>0</v>
      </c>
      <c r="K194" s="345"/>
      <c r="L194" s="458"/>
      <c r="M194" s="458">
        <f t="shared" si="104"/>
        <v>0</v>
      </c>
      <c r="N194" s="345"/>
      <c r="O194" s="458"/>
      <c r="P194" s="458">
        <f t="shared" si="104"/>
        <v>0</v>
      </c>
      <c r="S194" s="346">
        <f>SUM(S195:S235)</f>
        <v>0</v>
      </c>
    </row>
    <row r="195" spans="2:19" ht="14.25" customHeight="1">
      <c r="B195" s="357"/>
      <c r="C195" s="167"/>
      <c r="D195" s="167"/>
      <c r="E195" s="167"/>
      <c r="F195" s="405"/>
      <c r="G195" s="436"/>
      <c r="H195" s="407">
        <f t="shared" si="45"/>
        <v>1</v>
      </c>
      <c r="I195" s="438">
        <f t="shared" si="46"/>
        <v>0</v>
      </c>
      <c r="J195" s="454">
        <f t="shared" si="66"/>
        <v>0</v>
      </c>
      <c r="K195" s="407">
        <f t="shared" si="48"/>
        <v>2</v>
      </c>
      <c r="L195" s="438">
        <f t="shared" si="49"/>
        <v>0</v>
      </c>
      <c r="M195" s="454">
        <f t="shared" si="67"/>
        <v>0</v>
      </c>
      <c r="N195" s="407">
        <f t="shared" si="51"/>
        <v>5</v>
      </c>
      <c r="O195" s="438">
        <f t="shared" si="52"/>
        <v>0</v>
      </c>
      <c r="P195" s="454">
        <f t="shared" si="73"/>
        <v>0</v>
      </c>
      <c r="S195" s="359"/>
    </row>
    <row r="196" spans="2:19" ht="14.25" customHeight="1">
      <c r="B196" s="357"/>
      <c r="C196" s="167"/>
      <c r="D196" s="167"/>
      <c r="E196" s="167"/>
      <c r="F196" s="405"/>
      <c r="G196" s="436"/>
      <c r="H196" s="407">
        <f t="shared" si="45"/>
        <v>1</v>
      </c>
      <c r="I196" s="438">
        <f t="shared" si="46"/>
        <v>0</v>
      </c>
      <c r="J196" s="454">
        <f t="shared" ref="J196:J198" si="105">I196</f>
        <v>0</v>
      </c>
      <c r="K196" s="407">
        <f t="shared" si="48"/>
        <v>2</v>
      </c>
      <c r="L196" s="438">
        <f t="shared" si="49"/>
        <v>0</v>
      </c>
      <c r="M196" s="454">
        <f t="shared" ref="M196:M198" si="106">L196</f>
        <v>0</v>
      </c>
      <c r="N196" s="407">
        <f t="shared" si="51"/>
        <v>5</v>
      </c>
      <c r="O196" s="438">
        <f t="shared" si="52"/>
        <v>0</v>
      </c>
      <c r="P196" s="454">
        <f t="shared" ref="P196:P198" si="107">O196</f>
        <v>0</v>
      </c>
      <c r="S196" s="359"/>
    </row>
    <row r="197" spans="2:19" ht="14.25" customHeight="1">
      <c r="B197" s="357"/>
      <c r="C197" s="167"/>
      <c r="D197" s="167"/>
      <c r="E197" s="167"/>
      <c r="F197" s="405"/>
      <c r="G197" s="436"/>
      <c r="H197" s="407">
        <f t="shared" si="45"/>
        <v>1</v>
      </c>
      <c r="I197" s="438">
        <f t="shared" si="46"/>
        <v>0</v>
      </c>
      <c r="J197" s="454">
        <f t="shared" si="105"/>
        <v>0</v>
      </c>
      <c r="K197" s="407">
        <f t="shared" si="48"/>
        <v>2</v>
      </c>
      <c r="L197" s="438">
        <f t="shared" si="49"/>
        <v>0</v>
      </c>
      <c r="M197" s="454">
        <f t="shared" si="106"/>
        <v>0</v>
      </c>
      <c r="N197" s="407">
        <f t="shared" si="51"/>
        <v>5</v>
      </c>
      <c r="O197" s="438">
        <f t="shared" si="52"/>
        <v>0</v>
      </c>
      <c r="P197" s="454">
        <f t="shared" si="107"/>
        <v>0</v>
      </c>
      <c r="S197" s="359"/>
    </row>
    <row r="198" spans="2:19" ht="14.25" customHeight="1">
      <c r="B198" s="357"/>
      <c r="C198" s="167"/>
      <c r="D198" s="167"/>
      <c r="E198" s="167"/>
      <c r="F198" s="405"/>
      <c r="G198" s="436"/>
      <c r="H198" s="407">
        <f t="shared" si="45"/>
        <v>1</v>
      </c>
      <c r="I198" s="438">
        <f t="shared" si="46"/>
        <v>0</v>
      </c>
      <c r="J198" s="454">
        <f t="shared" si="105"/>
        <v>0</v>
      </c>
      <c r="K198" s="407">
        <f t="shared" si="48"/>
        <v>2</v>
      </c>
      <c r="L198" s="438">
        <f t="shared" si="49"/>
        <v>0</v>
      </c>
      <c r="M198" s="454">
        <f t="shared" si="106"/>
        <v>0</v>
      </c>
      <c r="N198" s="407">
        <f t="shared" si="51"/>
        <v>5</v>
      </c>
      <c r="O198" s="438">
        <f t="shared" si="52"/>
        <v>0</v>
      </c>
      <c r="P198" s="454">
        <f t="shared" si="107"/>
        <v>0</v>
      </c>
      <c r="S198" s="359"/>
    </row>
    <row r="199" spans="2:19" ht="14.25" customHeight="1">
      <c r="B199" s="357"/>
      <c r="C199" s="167"/>
      <c r="D199" s="167"/>
      <c r="E199" s="167"/>
      <c r="F199" s="405"/>
      <c r="G199" s="436"/>
      <c r="H199" s="407">
        <f t="shared" si="45"/>
        <v>1</v>
      </c>
      <c r="I199" s="438">
        <f t="shared" si="46"/>
        <v>0</v>
      </c>
      <c r="J199" s="454">
        <f t="shared" si="66"/>
        <v>0</v>
      </c>
      <c r="K199" s="407">
        <f t="shared" si="48"/>
        <v>2</v>
      </c>
      <c r="L199" s="438">
        <f t="shared" si="49"/>
        <v>0</v>
      </c>
      <c r="M199" s="454">
        <f t="shared" si="67"/>
        <v>0</v>
      </c>
      <c r="N199" s="407">
        <f t="shared" si="51"/>
        <v>5</v>
      </c>
      <c r="O199" s="438">
        <f t="shared" si="52"/>
        <v>0</v>
      </c>
      <c r="P199" s="454">
        <f t="shared" si="73"/>
        <v>0</v>
      </c>
      <c r="S199" s="359"/>
    </row>
    <row r="200" spans="2:19" ht="14.25" customHeight="1" thickBot="1">
      <c r="B200" s="357"/>
      <c r="C200" s="167"/>
      <c r="D200" s="167"/>
      <c r="E200" s="167"/>
      <c r="F200" s="405"/>
      <c r="G200" s="436"/>
      <c r="H200" s="407">
        <f t="shared" si="45"/>
        <v>1</v>
      </c>
      <c r="I200" s="438">
        <f t="shared" si="46"/>
        <v>0</v>
      </c>
      <c r="J200" s="454">
        <f t="shared" si="66"/>
        <v>0</v>
      </c>
      <c r="K200" s="407">
        <f t="shared" si="48"/>
        <v>2</v>
      </c>
      <c r="L200" s="438">
        <f t="shared" si="49"/>
        <v>0</v>
      </c>
      <c r="M200" s="454">
        <f t="shared" si="67"/>
        <v>0</v>
      </c>
      <c r="N200" s="407">
        <f t="shared" si="51"/>
        <v>5</v>
      </c>
      <c r="O200" s="438">
        <f t="shared" si="52"/>
        <v>0</v>
      </c>
      <c r="P200" s="454">
        <f t="shared" si="73"/>
        <v>0</v>
      </c>
      <c r="S200" s="359"/>
    </row>
    <row r="201" spans="2:19" ht="18.600000000000001" thickBot="1">
      <c r="B201" s="182" t="s">
        <v>150</v>
      </c>
      <c r="C201" s="183"/>
      <c r="D201" s="183"/>
      <c r="E201" s="183"/>
      <c r="F201" s="343"/>
      <c r="G201" s="458">
        <f>SUM(G202:G207)</f>
        <v>0</v>
      </c>
      <c r="H201" s="345"/>
      <c r="I201" s="458"/>
      <c r="J201" s="458">
        <f t="shared" ref="J201:P201" si="108">SUM(J202:J207)</f>
        <v>0</v>
      </c>
      <c r="K201" s="345"/>
      <c r="L201" s="458"/>
      <c r="M201" s="458">
        <f t="shared" si="108"/>
        <v>0</v>
      </c>
      <c r="N201" s="345"/>
      <c r="O201" s="458"/>
      <c r="P201" s="458">
        <f t="shared" si="108"/>
        <v>0</v>
      </c>
      <c r="S201" s="346">
        <f>SUM(S202:S255)</f>
        <v>0</v>
      </c>
    </row>
    <row r="202" spans="2:19" ht="14.25" customHeight="1">
      <c r="B202" s="357"/>
      <c r="C202" s="167"/>
      <c r="D202" s="167"/>
      <c r="E202" s="167"/>
      <c r="F202" s="405"/>
      <c r="G202" s="436"/>
      <c r="H202" s="407">
        <f t="shared" si="45"/>
        <v>1</v>
      </c>
      <c r="I202" s="438">
        <f t="shared" si="46"/>
        <v>0</v>
      </c>
      <c r="J202" s="454">
        <f t="shared" si="66"/>
        <v>0</v>
      </c>
      <c r="K202" s="407">
        <f t="shared" si="48"/>
        <v>2</v>
      </c>
      <c r="L202" s="438">
        <f t="shared" si="49"/>
        <v>0</v>
      </c>
      <c r="M202" s="454">
        <f t="shared" si="67"/>
        <v>0</v>
      </c>
      <c r="N202" s="407">
        <f t="shared" si="51"/>
        <v>5</v>
      </c>
      <c r="O202" s="438">
        <f t="shared" si="52"/>
        <v>0</v>
      </c>
      <c r="P202" s="454">
        <f t="shared" si="73"/>
        <v>0</v>
      </c>
      <c r="S202" s="359"/>
    </row>
    <row r="203" spans="2:19" ht="14.25" customHeight="1">
      <c r="B203" s="357"/>
      <c r="C203" s="167"/>
      <c r="D203" s="167"/>
      <c r="E203" s="167"/>
      <c r="F203" s="405"/>
      <c r="G203" s="436"/>
      <c r="H203" s="407">
        <f t="shared" si="45"/>
        <v>1</v>
      </c>
      <c r="I203" s="438">
        <f t="shared" si="46"/>
        <v>0</v>
      </c>
      <c r="J203" s="454">
        <f t="shared" ref="J203:J205" si="109">I203</f>
        <v>0</v>
      </c>
      <c r="K203" s="407">
        <f t="shared" si="48"/>
        <v>2</v>
      </c>
      <c r="L203" s="438">
        <f t="shared" si="49"/>
        <v>0</v>
      </c>
      <c r="M203" s="454">
        <f t="shared" ref="M203:M205" si="110">L203</f>
        <v>0</v>
      </c>
      <c r="N203" s="407">
        <f t="shared" si="51"/>
        <v>5</v>
      </c>
      <c r="O203" s="438">
        <f t="shared" si="52"/>
        <v>0</v>
      </c>
      <c r="P203" s="454">
        <f t="shared" ref="P203:P205" si="111">O203</f>
        <v>0</v>
      </c>
      <c r="S203" s="359"/>
    </row>
    <row r="204" spans="2:19" ht="14.25" customHeight="1">
      <c r="B204" s="357"/>
      <c r="C204" s="167"/>
      <c r="D204" s="167"/>
      <c r="E204" s="167"/>
      <c r="F204" s="405"/>
      <c r="G204" s="436"/>
      <c r="H204" s="407">
        <f t="shared" si="45"/>
        <v>1</v>
      </c>
      <c r="I204" s="438">
        <f t="shared" si="46"/>
        <v>0</v>
      </c>
      <c r="J204" s="454">
        <f t="shared" si="109"/>
        <v>0</v>
      </c>
      <c r="K204" s="407">
        <f t="shared" si="48"/>
        <v>2</v>
      </c>
      <c r="L204" s="438">
        <f t="shared" si="49"/>
        <v>0</v>
      </c>
      <c r="M204" s="454">
        <f t="shared" si="110"/>
        <v>0</v>
      </c>
      <c r="N204" s="407">
        <f t="shared" si="51"/>
        <v>5</v>
      </c>
      <c r="O204" s="438">
        <f t="shared" si="52"/>
        <v>0</v>
      </c>
      <c r="P204" s="454">
        <f t="shared" si="111"/>
        <v>0</v>
      </c>
      <c r="S204" s="359"/>
    </row>
    <row r="205" spans="2:19" ht="14.25" customHeight="1">
      <c r="B205" s="357"/>
      <c r="C205" s="167"/>
      <c r="D205" s="167"/>
      <c r="E205" s="167"/>
      <c r="F205" s="405"/>
      <c r="G205" s="436"/>
      <c r="H205" s="407">
        <f t="shared" si="45"/>
        <v>1</v>
      </c>
      <c r="I205" s="438">
        <f t="shared" si="46"/>
        <v>0</v>
      </c>
      <c r="J205" s="454">
        <f t="shared" si="109"/>
        <v>0</v>
      </c>
      <c r="K205" s="407">
        <f t="shared" si="48"/>
        <v>2</v>
      </c>
      <c r="L205" s="438">
        <f t="shared" si="49"/>
        <v>0</v>
      </c>
      <c r="M205" s="454">
        <f t="shared" si="110"/>
        <v>0</v>
      </c>
      <c r="N205" s="407">
        <f t="shared" si="51"/>
        <v>5</v>
      </c>
      <c r="O205" s="438">
        <f t="shared" si="52"/>
        <v>0</v>
      </c>
      <c r="P205" s="454">
        <f t="shared" si="111"/>
        <v>0</v>
      </c>
      <c r="S205" s="359"/>
    </row>
    <row r="206" spans="2:19" ht="14.25" customHeight="1">
      <c r="B206" s="357"/>
      <c r="C206" s="167"/>
      <c r="D206" s="167"/>
      <c r="E206" s="167"/>
      <c r="F206" s="405"/>
      <c r="G206" s="436"/>
      <c r="H206" s="407">
        <f t="shared" si="45"/>
        <v>1</v>
      </c>
      <c r="I206" s="438">
        <f t="shared" si="46"/>
        <v>0</v>
      </c>
      <c r="J206" s="454">
        <f t="shared" si="66"/>
        <v>0</v>
      </c>
      <c r="K206" s="407">
        <f t="shared" si="48"/>
        <v>2</v>
      </c>
      <c r="L206" s="438">
        <f t="shared" si="49"/>
        <v>0</v>
      </c>
      <c r="M206" s="454">
        <f t="shared" si="67"/>
        <v>0</v>
      </c>
      <c r="N206" s="407">
        <f t="shared" si="51"/>
        <v>5</v>
      </c>
      <c r="O206" s="438">
        <f t="shared" si="52"/>
        <v>0</v>
      </c>
      <c r="P206" s="454">
        <f t="shared" si="73"/>
        <v>0</v>
      </c>
      <c r="S206" s="359"/>
    </row>
    <row r="207" spans="2:19" ht="14.25" customHeight="1" thickBot="1">
      <c r="B207" s="357"/>
      <c r="C207" s="167"/>
      <c r="D207" s="167"/>
      <c r="E207" s="167"/>
      <c r="F207" s="405"/>
      <c r="G207" s="436"/>
      <c r="H207" s="407">
        <f t="shared" si="45"/>
        <v>1</v>
      </c>
      <c r="I207" s="438">
        <f t="shared" si="46"/>
        <v>0</v>
      </c>
      <c r="J207" s="454">
        <f t="shared" si="66"/>
        <v>0</v>
      </c>
      <c r="K207" s="407">
        <f t="shared" si="48"/>
        <v>2</v>
      </c>
      <c r="L207" s="438">
        <f t="shared" si="49"/>
        <v>0</v>
      </c>
      <c r="M207" s="454">
        <f t="shared" si="67"/>
        <v>0</v>
      </c>
      <c r="N207" s="407">
        <f t="shared" si="51"/>
        <v>5</v>
      </c>
      <c r="O207" s="438">
        <f t="shared" si="52"/>
        <v>0</v>
      </c>
      <c r="P207" s="454">
        <f t="shared" si="73"/>
        <v>0</v>
      </c>
      <c r="S207" s="359"/>
    </row>
    <row r="208" spans="2:19" ht="18.600000000000001" thickBot="1">
      <c r="B208" s="182" t="s">
        <v>152</v>
      </c>
      <c r="C208" s="183"/>
      <c r="D208" s="183"/>
      <c r="E208" s="183"/>
      <c r="F208" s="343"/>
      <c r="G208" s="458">
        <f>SUM(G209:G214)</f>
        <v>0</v>
      </c>
      <c r="H208" s="345"/>
      <c r="I208" s="458"/>
      <c r="J208" s="458">
        <f t="shared" ref="J208:P208" si="112">SUM(J209:J214)</f>
        <v>0</v>
      </c>
      <c r="K208" s="345"/>
      <c r="L208" s="458"/>
      <c r="M208" s="458">
        <f t="shared" si="112"/>
        <v>0</v>
      </c>
      <c r="N208" s="345"/>
      <c r="O208" s="458"/>
      <c r="P208" s="459">
        <f t="shared" si="112"/>
        <v>0</v>
      </c>
      <c r="S208" s="346">
        <f>SUM(S216:S259)</f>
        <v>0</v>
      </c>
    </row>
    <row r="209" spans="1:19" ht="14.25" customHeight="1">
      <c r="B209" s="395"/>
      <c r="C209" s="167"/>
      <c r="D209" s="167"/>
      <c r="E209" s="167"/>
      <c r="F209" s="426"/>
      <c r="G209" s="473"/>
      <c r="H209" s="410">
        <f>($F209+1)</f>
        <v>1</v>
      </c>
      <c r="I209" s="453">
        <f t="shared" si="46"/>
        <v>0</v>
      </c>
      <c r="J209" s="454">
        <f t="shared" ref="J209:J214" si="113">I209</f>
        <v>0</v>
      </c>
      <c r="K209" s="410">
        <f t="shared" si="48"/>
        <v>2</v>
      </c>
      <c r="L209" s="453">
        <f t="shared" si="49"/>
        <v>0</v>
      </c>
      <c r="M209" s="454">
        <f t="shared" ref="M209:M214" si="114">L209</f>
        <v>0</v>
      </c>
      <c r="N209" s="410">
        <f t="shared" si="51"/>
        <v>5</v>
      </c>
      <c r="O209" s="453">
        <f t="shared" si="52"/>
        <v>0</v>
      </c>
      <c r="P209" s="454">
        <f t="shared" ref="P209:P214" si="115">O209</f>
        <v>0</v>
      </c>
      <c r="S209" s="384"/>
    </row>
    <row r="210" spans="1:19" ht="14.25" customHeight="1">
      <c r="B210" s="395"/>
      <c r="C210" s="167"/>
      <c r="D210" s="167"/>
      <c r="E210" s="167"/>
      <c r="F210" s="426"/>
      <c r="G210" s="473"/>
      <c r="H210" s="410">
        <f t="shared" si="45"/>
        <v>1</v>
      </c>
      <c r="I210" s="453">
        <f t="shared" si="46"/>
        <v>0</v>
      </c>
      <c r="J210" s="454">
        <f t="shared" ref="J210:J212" si="116">I210</f>
        <v>0</v>
      </c>
      <c r="K210" s="410">
        <f t="shared" si="48"/>
        <v>2</v>
      </c>
      <c r="L210" s="453">
        <f t="shared" si="49"/>
        <v>0</v>
      </c>
      <c r="M210" s="454">
        <f t="shared" ref="M210:M212" si="117">L210</f>
        <v>0</v>
      </c>
      <c r="N210" s="410">
        <f t="shared" si="51"/>
        <v>5</v>
      </c>
      <c r="O210" s="453">
        <f t="shared" si="52"/>
        <v>0</v>
      </c>
      <c r="P210" s="454">
        <f t="shared" ref="P210:P212" si="118">O210</f>
        <v>0</v>
      </c>
      <c r="S210" s="384"/>
    </row>
    <row r="211" spans="1:19" ht="14.25" customHeight="1">
      <c r="B211" s="395"/>
      <c r="C211" s="167"/>
      <c r="D211" s="167"/>
      <c r="E211" s="167"/>
      <c r="F211" s="426"/>
      <c r="G211" s="473"/>
      <c r="H211" s="410">
        <f t="shared" si="45"/>
        <v>1</v>
      </c>
      <c r="I211" s="453">
        <f t="shared" si="46"/>
        <v>0</v>
      </c>
      <c r="J211" s="454">
        <f t="shared" si="116"/>
        <v>0</v>
      </c>
      <c r="K211" s="410">
        <f t="shared" si="48"/>
        <v>2</v>
      </c>
      <c r="L211" s="453">
        <f t="shared" si="49"/>
        <v>0</v>
      </c>
      <c r="M211" s="454">
        <f t="shared" si="117"/>
        <v>0</v>
      </c>
      <c r="N211" s="410">
        <f t="shared" si="51"/>
        <v>5</v>
      </c>
      <c r="O211" s="453">
        <f t="shared" si="52"/>
        <v>0</v>
      </c>
      <c r="P211" s="454">
        <f t="shared" si="118"/>
        <v>0</v>
      </c>
      <c r="S211" s="384"/>
    </row>
    <row r="212" spans="1:19" ht="14.25" customHeight="1">
      <c r="B212" s="395"/>
      <c r="C212" s="167"/>
      <c r="D212" s="167"/>
      <c r="E212" s="167"/>
      <c r="F212" s="426"/>
      <c r="G212" s="473"/>
      <c r="H212" s="410">
        <f t="shared" si="45"/>
        <v>1</v>
      </c>
      <c r="I212" s="453">
        <f t="shared" si="46"/>
        <v>0</v>
      </c>
      <c r="J212" s="454">
        <f t="shared" si="116"/>
        <v>0</v>
      </c>
      <c r="K212" s="410">
        <f t="shared" si="48"/>
        <v>2</v>
      </c>
      <c r="L212" s="453">
        <f t="shared" si="49"/>
        <v>0</v>
      </c>
      <c r="M212" s="454">
        <f t="shared" si="117"/>
        <v>0</v>
      </c>
      <c r="N212" s="410">
        <f t="shared" si="51"/>
        <v>5</v>
      </c>
      <c r="O212" s="453">
        <f t="shared" si="52"/>
        <v>0</v>
      </c>
      <c r="P212" s="454">
        <f t="shared" si="118"/>
        <v>0</v>
      </c>
      <c r="S212" s="384"/>
    </row>
    <row r="213" spans="1:19" ht="14.25" customHeight="1">
      <c r="B213" s="393"/>
      <c r="C213" s="167"/>
      <c r="D213" s="167"/>
      <c r="E213" s="167"/>
      <c r="F213" s="427"/>
      <c r="G213" s="474"/>
      <c r="H213" s="407">
        <f t="shared" si="45"/>
        <v>1</v>
      </c>
      <c r="I213" s="438">
        <f t="shared" si="46"/>
        <v>0</v>
      </c>
      <c r="J213" s="454">
        <f t="shared" si="113"/>
        <v>0</v>
      </c>
      <c r="K213" s="407">
        <f t="shared" si="48"/>
        <v>2</v>
      </c>
      <c r="L213" s="438">
        <f t="shared" si="49"/>
        <v>0</v>
      </c>
      <c r="M213" s="454">
        <f t="shared" si="114"/>
        <v>0</v>
      </c>
      <c r="N213" s="407">
        <f t="shared" si="51"/>
        <v>5</v>
      </c>
      <c r="O213" s="438">
        <f t="shared" si="52"/>
        <v>0</v>
      </c>
      <c r="P213" s="454">
        <f t="shared" si="115"/>
        <v>0</v>
      </c>
      <c r="S213" s="384"/>
    </row>
    <row r="214" spans="1:19" ht="16.5" customHeight="1" thickBot="1">
      <c r="B214" s="394"/>
      <c r="C214" s="167"/>
      <c r="D214" s="167"/>
      <c r="E214" s="167"/>
      <c r="F214" s="428"/>
      <c r="G214" s="475"/>
      <c r="H214" s="415">
        <f t="shared" si="45"/>
        <v>1</v>
      </c>
      <c r="I214" s="464">
        <f t="shared" si="46"/>
        <v>0</v>
      </c>
      <c r="J214" s="466">
        <f t="shared" si="113"/>
        <v>0</v>
      </c>
      <c r="K214" s="415">
        <f t="shared" si="48"/>
        <v>2</v>
      </c>
      <c r="L214" s="464">
        <f t="shared" si="49"/>
        <v>0</v>
      </c>
      <c r="M214" s="466">
        <f t="shared" si="114"/>
        <v>0</v>
      </c>
      <c r="N214" s="415">
        <f t="shared" si="51"/>
        <v>5</v>
      </c>
      <c r="O214" s="464">
        <f t="shared" si="52"/>
        <v>0</v>
      </c>
      <c r="P214" s="466">
        <f t="shared" si="115"/>
        <v>0</v>
      </c>
      <c r="S214" s="384"/>
    </row>
    <row r="215" spans="1:19" ht="16.5" customHeight="1" thickBot="1">
      <c r="B215" s="182" t="s">
        <v>654</v>
      </c>
      <c r="C215" s="183"/>
      <c r="D215" s="183"/>
      <c r="E215" s="183"/>
      <c r="F215" s="343"/>
      <c r="G215" s="458">
        <f>SUM(G216:G221)</f>
        <v>0</v>
      </c>
      <c r="H215" s="345"/>
      <c r="I215" s="458"/>
      <c r="J215" s="458">
        <f t="shared" ref="J215:P215" si="119">SUM(J216:J221)</f>
        <v>0</v>
      </c>
      <c r="K215" s="345"/>
      <c r="L215" s="458"/>
      <c r="M215" s="458">
        <f t="shared" si="119"/>
        <v>0</v>
      </c>
      <c r="N215" s="345"/>
      <c r="O215" s="458"/>
      <c r="P215" s="459">
        <f t="shared" si="119"/>
        <v>0</v>
      </c>
      <c r="S215" s="384"/>
    </row>
    <row r="216" spans="1:19" ht="14.25" customHeight="1">
      <c r="B216" s="429"/>
      <c r="C216" s="167"/>
      <c r="D216" s="167"/>
      <c r="E216" s="167"/>
      <c r="F216" s="403"/>
      <c r="G216" s="434"/>
      <c r="H216" s="410">
        <f t="shared" si="45"/>
        <v>1</v>
      </c>
      <c r="I216" s="453">
        <f t="shared" si="46"/>
        <v>0</v>
      </c>
      <c r="J216" s="454">
        <f t="shared" si="66"/>
        <v>0</v>
      </c>
      <c r="K216" s="410">
        <f t="shared" si="48"/>
        <v>2</v>
      </c>
      <c r="L216" s="453">
        <f t="shared" si="49"/>
        <v>0</v>
      </c>
      <c r="M216" s="454">
        <f t="shared" si="67"/>
        <v>0</v>
      </c>
      <c r="N216" s="410">
        <f t="shared" si="51"/>
        <v>5</v>
      </c>
      <c r="O216" s="453">
        <f t="shared" si="52"/>
        <v>0</v>
      </c>
      <c r="P216" s="454">
        <f t="shared" si="73"/>
        <v>0</v>
      </c>
      <c r="S216" s="359"/>
    </row>
    <row r="217" spans="1:19" ht="14.25" customHeight="1">
      <c r="B217" s="391"/>
      <c r="C217" s="167"/>
      <c r="D217" s="167"/>
      <c r="E217" s="167"/>
      <c r="F217" s="404"/>
      <c r="G217" s="435"/>
      <c r="H217" s="410">
        <f t="shared" si="45"/>
        <v>1</v>
      </c>
      <c r="I217" s="453">
        <f t="shared" si="46"/>
        <v>0</v>
      </c>
      <c r="J217" s="454">
        <f t="shared" ref="J217:J219" si="120">I217</f>
        <v>0</v>
      </c>
      <c r="K217" s="410">
        <f t="shared" si="48"/>
        <v>2</v>
      </c>
      <c r="L217" s="453">
        <f t="shared" si="49"/>
        <v>0</v>
      </c>
      <c r="M217" s="454">
        <f t="shared" ref="M217:M219" si="121">L217</f>
        <v>0</v>
      </c>
      <c r="N217" s="410">
        <f t="shared" si="51"/>
        <v>5</v>
      </c>
      <c r="O217" s="453">
        <f t="shared" si="52"/>
        <v>0</v>
      </c>
      <c r="P217" s="454">
        <f t="shared" ref="P217:P219" si="122">O217</f>
        <v>0</v>
      </c>
      <c r="S217" s="359"/>
    </row>
    <row r="218" spans="1:19" ht="14.25" customHeight="1">
      <c r="B218" s="430"/>
      <c r="C218" s="167"/>
      <c r="D218" s="167"/>
      <c r="E218" s="167"/>
      <c r="F218" s="404"/>
      <c r="G218" s="435"/>
      <c r="H218" s="410">
        <f t="shared" si="45"/>
        <v>1</v>
      </c>
      <c r="I218" s="453">
        <f t="shared" si="46"/>
        <v>0</v>
      </c>
      <c r="J218" s="454">
        <f t="shared" si="120"/>
        <v>0</v>
      </c>
      <c r="K218" s="410">
        <f t="shared" si="48"/>
        <v>2</v>
      </c>
      <c r="L218" s="453">
        <f t="shared" si="49"/>
        <v>0</v>
      </c>
      <c r="M218" s="454">
        <f t="shared" si="121"/>
        <v>0</v>
      </c>
      <c r="N218" s="410">
        <f t="shared" si="51"/>
        <v>5</v>
      </c>
      <c r="O218" s="453">
        <f t="shared" si="52"/>
        <v>0</v>
      </c>
      <c r="P218" s="454">
        <f t="shared" si="122"/>
        <v>0</v>
      </c>
      <c r="S218" s="359"/>
    </row>
    <row r="219" spans="1:19" ht="14.25" customHeight="1">
      <c r="B219" s="424"/>
      <c r="C219" s="167"/>
      <c r="D219" s="167"/>
      <c r="E219" s="167"/>
      <c r="F219" s="414"/>
      <c r="G219" s="466"/>
      <c r="H219" s="410">
        <f t="shared" si="45"/>
        <v>1</v>
      </c>
      <c r="I219" s="453">
        <f t="shared" si="46"/>
        <v>0</v>
      </c>
      <c r="J219" s="454">
        <f t="shared" si="120"/>
        <v>0</v>
      </c>
      <c r="K219" s="410">
        <f t="shared" si="48"/>
        <v>2</v>
      </c>
      <c r="L219" s="453">
        <f t="shared" si="49"/>
        <v>0</v>
      </c>
      <c r="M219" s="454">
        <f t="shared" si="121"/>
        <v>0</v>
      </c>
      <c r="N219" s="410">
        <f t="shared" si="51"/>
        <v>5</v>
      </c>
      <c r="O219" s="453">
        <f t="shared" si="52"/>
        <v>0</v>
      </c>
      <c r="P219" s="454">
        <f t="shared" si="122"/>
        <v>0</v>
      </c>
      <c r="S219" s="359"/>
    </row>
    <row r="220" spans="1:19" ht="14.25" customHeight="1">
      <c r="B220" s="357"/>
      <c r="C220" s="167"/>
      <c r="D220" s="167"/>
      <c r="E220" s="167"/>
      <c r="F220" s="405"/>
      <c r="G220" s="436"/>
      <c r="H220" s="407">
        <f t="shared" si="45"/>
        <v>1</v>
      </c>
      <c r="I220" s="438">
        <f t="shared" si="46"/>
        <v>0</v>
      </c>
      <c r="J220" s="454">
        <f t="shared" si="66"/>
        <v>0</v>
      </c>
      <c r="K220" s="407">
        <f t="shared" si="48"/>
        <v>2</v>
      </c>
      <c r="L220" s="438">
        <f t="shared" si="49"/>
        <v>0</v>
      </c>
      <c r="M220" s="454">
        <f t="shared" si="67"/>
        <v>0</v>
      </c>
      <c r="N220" s="407">
        <f t="shared" si="51"/>
        <v>5</v>
      </c>
      <c r="O220" s="438">
        <f t="shared" si="52"/>
        <v>0</v>
      </c>
      <c r="P220" s="454">
        <f t="shared" si="73"/>
        <v>0</v>
      </c>
      <c r="S220" s="359"/>
    </row>
    <row r="221" spans="1:19" ht="14.25" customHeight="1" thickBot="1">
      <c r="B221" s="357"/>
      <c r="C221" s="167"/>
      <c r="D221" s="167"/>
      <c r="E221" s="167"/>
      <c r="F221" s="405"/>
      <c r="G221" s="436"/>
      <c r="H221" s="407">
        <f t="shared" si="45"/>
        <v>1</v>
      </c>
      <c r="I221" s="438">
        <f t="shared" si="46"/>
        <v>0</v>
      </c>
      <c r="J221" s="454">
        <f t="shared" si="66"/>
        <v>0</v>
      </c>
      <c r="K221" s="407">
        <f t="shared" si="48"/>
        <v>2</v>
      </c>
      <c r="L221" s="438">
        <f t="shared" si="49"/>
        <v>0</v>
      </c>
      <c r="M221" s="454">
        <f t="shared" si="67"/>
        <v>0</v>
      </c>
      <c r="N221" s="407">
        <f t="shared" si="51"/>
        <v>5</v>
      </c>
      <c r="O221" s="438">
        <f t="shared" si="52"/>
        <v>0</v>
      </c>
      <c r="P221" s="454">
        <f t="shared" si="73"/>
        <v>0</v>
      </c>
      <c r="S221" s="359"/>
    </row>
    <row r="222" spans="1:19">
      <c r="A222" s="18"/>
      <c r="B222" s="597" t="s">
        <v>355</v>
      </c>
      <c r="C222" s="598"/>
      <c r="D222" s="598"/>
      <c r="E222" s="599"/>
      <c r="F222" s="140"/>
      <c r="G222" s="443">
        <f>SUM(G215+G208+G201+G194+G187+G180+G173+G166+G159+G152+G145+G138+G131+G124)</f>
        <v>0</v>
      </c>
      <c r="H222" s="141"/>
      <c r="I222" s="445">
        <f>SUM(I124:I221)</f>
        <v>0</v>
      </c>
      <c r="J222" s="443">
        <f>SUM(J208+J201+J194+J180+J173+J166+J159+J152+J145+J138+J131+J124)</f>
        <v>0</v>
      </c>
      <c r="K222" s="141"/>
      <c r="L222" s="445">
        <f>SUM(L124:L221)</f>
        <v>0</v>
      </c>
      <c r="M222" s="443">
        <f>SUM(M208+M201+M194+M180+M173+M166+M159+M145+M152+M138+M131+M124)</f>
        <v>0</v>
      </c>
      <c r="N222" s="141"/>
      <c r="O222" s="445">
        <f>SUM(O124:O221)</f>
        <v>0</v>
      </c>
      <c r="P222" s="443">
        <f>SUM(P208+P201+P194+P180+P173+P159+P159+P152+P145+P138+P131+P124)</f>
        <v>0</v>
      </c>
    </row>
    <row r="223" spans="1:19">
      <c r="A223" s="18"/>
      <c r="B223" s="600" t="s">
        <v>356</v>
      </c>
      <c r="C223" s="601"/>
      <c r="D223" s="601"/>
      <c r="E223" s="602"/>
      <c r="F223" s="142"/>
      <c r="G223" s="143"/>
      <c r="H223" s="144"/>
      <c r="I223" s="448">
        <f>G222-I222</f>
        <v>0</v>
      </c>
      <c r="J223" s="446">
        <f>G222-J222</f>
        <v>0</v>
      </c>
      <c r="K223" s="144"/>
      <c r="L223" s="448">
        <f>G222-L222</f>
        <v>0</v>
      </c>
      <c r="M223" s="446">
        <f>G222-M222</f>
        <v>0</v>
      </c>
      <c r="N223" s="144"/>
      <c r="O223" s="448">
        <f>G222-O222</f>
        <v>0</v>
      </c>
      <c r="P223" s="446">
        <f>G222-P222</f>
        <v>0</v>
      </c>
    </row>
    <row r="224" spans="1:19" ht="15" thickBot="1">
      <c r="A224" s="18"/>
      <c r="B224" s="609" t="s">
        <v>357</v>
      </c>
      <c r="C224" s="610"/>
      <c r="D224" s="610"/>
      <c r="E224" s="611"/>
      <c r="F224" s="145"/>
      <c r="G224" s="153"/>
      <c r="H224" s="154"/>
      <c r="I224" s="155" t="str">
        <f>IFERROR(IF($G$222=0,"0.00%",IF($G$222&gt;0,I223/G222)),0)</f>
        <v>0.00%</v>
      </c>
      <c r="J224" s="146" t="str">
        <f>IFERROR(IF($G$222=0,"0.00%",IF($G$222&gt;0,J223/G222)),0)</f>
        <v>0.00%</v>
      </c>
      <c r="K224" s="147"/>
      <c r="L224" s="155" t="str">
        <f>IFERROR(IF($G$222=0,"0.00%",IF($G$222&gt;0,L223/G222)),0)</f>
        <v>0.00%</v>
      </c>
      <c r="M224" s="146" t="str">
        <f>IFERROR(IF($G$222=0,"0.00%",IF($G$222&gt;0,M223/G222)),0)</f>
        <v>0.00%</v>
      </c>
      <c r="N224" s="147"/>
      <c r="O224" s="155" t="str">
        <f>IFERROR(IF($G$222=0,"0.00%",IF($G$222&gt;0,O223/G222)),0)</f>
        <v>0.00%</v>
      </c>
      <c r="P224" s="146" t="str">
        <f>IFERROR(IF($G$222=0,"0.00%",IF($G$222&gt;0,P223/G222)),0)</f>
        <v>0.00%</v>
      </c>
    </row>
    <row r="226" spans="1:19" ht="15" thickBot="1"/>
    <row r="227" spans="1:19" ht="26.4" thickBot="1">
      <c r="A227" s="18" t="s">
        <v>153</v>
      </c>
      <c r="B227" s="603" t="s">
        <v>367</v>
      </c>
      <c r="C227" s="604"/>
      <c r="D227" s="604"/>
      <c r="E227" s="605"/>
      <c r="F227" s="593" t="s">
        <v>87</v>
      </c>
      <c r="G227" s="594"/>
      <c r="H227" s="595" t="s">
        <v>344</v>
      </c>
      <c r="I227" s="593"/>
      <c r="J227" s="594"/>
      <c r="K227" s="595" t="s">
        <v>345</v>
      </c>
      <c r="L227" s="593"/>
      <c r="M227" s="594"/>
      <c r="N227" s="595" t="s">
        <v>346</v>
      </c>
      <c r="O227" s="593"/>
      <c r="P227" s="594"/>
    </row>
    <row r="228" spans="1:19" ht="52.5" customHeight="1" thickBot="1">
      <c r="B228" s="166" t="s">
        <v>347</v>
      </c>
      <c r="C228" s="168" t="s">
        <v>348</v>
      </c>
      <c r="D228" s="185" t="s">
        <v>349</v>
      </c>
      <c r="E228" s="185" t="s">
        <v>350</v>
      </c>
      <c r="F228" s="151" t="s">
        <v>351</v>
      </c>
      <c r="G228" s="152" t="s">
        <v>368</v>
      </c>
      <c r="H228" s="135" t="s">
        <v>351</v>
      </c>
      <c r="I228" s="136" t="s">
        <v>369</v>
      </c>
      <c r="J228" s="152" t="s">
        <v>368</v>
      </c>
      <c r="K228" s="135" t="s">
        <v>351</v>
      </c>
      <c r="L228" s="136" t="s">
        <v>369</v>
      </c>
      <c r="M228" s="152" t="s">
        <v>368</v>
      </c>
      <c r="N228" s="135" t="s">
        <v>351</v>
      </c>
      <c r="O228" s="136" t="s">
        <v>369</v>
      </c>
      <c r="P228" s="152" t="s">
        <v>368</v>
      </c>
      <c r="S228" s="339" t="s">
        <v>321</v>
      </c>
    </row>
    <row r="229" spans="1:19" ht="18.600000000000001" thickBot="1">
      <c r="B229" s="182" t="s">
        <v>157</v>
      </c>
      <c r="C229" s="183"/>
      <c r="D229" s="183"/>
      <c r="E229" s="183"/>
      <c r="F229" s="343"/>
      <c r="G229" s="458">
        <f>SUM(G230:G231)</f>
        <v>0</v>
      </c>
      <c r="H229" s="343"/>
      <c r="I229" s="465"/>
      <c r="J229" s="458">
        <f>SUM(J230:J231)</f>
        <v>0</v>
      </c>
      <c r="K229" s="343"/>
      <c r="L229" s="465"/>
      <c r="M229" s="458">
        <f>SUM(M230:M231)</f>
        <v>0</v>
      </c>
      <c r="N229" s="343"/>
      <c r="O229" s="465"/>
      <c r="P229" s="459">
        <f>SUM(P230:P231)</f>
        <v>0</v>
      </c>
      <c r="S229" s="346">
        <f>SUM(S230:S231)</f>
        <v>0</v>
      </c>
    </row>
    <row r="230" spans="1:19">
      <c r="B230" s="148"/>
      <c r="C230" s="167"/>
      <c r="D230" s="167"/>
      <c r="E230" s="167"/>
      <c r="F230" s="403"/>
      <c r="G230" s="434"/>
      <c r="H230" s="406">
        <f>($F230+1)</f>
        <v>1</v>
      </c>
      <c r="I230" s="437">
        <f>IF($H230&gt;59, "0", $G230)</f>
        <v>0</v>
      </c>
      <c r="J230" s="434">
        <f t="shared" ref="J230:J231" si="123">I230</f>
        <v>0</v>
      </c>
      <c r="K230" s="406">
        <f>$F230+2</f>
        <v>2</v>
      </c>
      <c r="L230" s="437">
        <f>IF($K230&gt;59, "0", IF($J230 &gt;0, $J230, IF($J230=0, $I230)))</f>
        <v>0</v>
      </c>
      <c r="M230" s="434">
        <f t="shared" ref="M230:M231" si="124">L230</f>
        <v>0</v>
      </c>
      <c r="N230" s="406">
        <f>$F230+5</f>
        <v>5</v>
      </c>
      <c r="O230" s="437">
        <f>IF($N230&gt;59, "0", IF($M230 &gt;0, $M230, IF($M230=0, $L230)))</f>
        <v>0</v>
      </c>
      <c r="P230" s="434">
        <f t="shared" ref="P230:P231" si="125">O230</f>
        <v>0</v>
      </c>
      <c r="S230" s="244">
        <v>0</v>
      </c>
    </row>
    <row r="231" spans="1:19" ht="15" thickBot="1">
      <c r="B231" s="149"/>
      <c r="C231" s="167"/>
      <c r="D231" s="167"/>
      <c r="E231" s="167"/>
      <c r="F231" s="404"/>
      <c r="G231" s="435"/>
      <c r="H231" s="407">
        <f>($F231+1)</f>
        <v>1</v>
      </c>
      <c r="I231" s="438">
        <f>IF($H231&gt;59, "0", $G231)</f>
        <v>0</v>
      </c>
      <c r="J231" s="454">
        <f t="shared" si="123"/>
        <v>0</v>
      </c>
      <c r="K231" s="407">
        <f>$F231+2</f>
        <v>2</v>
      </c>
      <c r="L231" s="438">
        <f>IF($K231&gt;59, "0", IF($J231 &gt;0, $J231, IF($J231=0, $I231)))</f>
        <v>0</v>
      </c>
      <c r="M231" s="454">
        <f t="shared" si="124"/>
        <v>0</v>
      </c>
      <c r="N231" s="407">
        <f>$F231+5</f>
        <v>5</v>
      </c>
      <c r="O231" s="438">
        <f>IF($N231&gt;59, "0", IF($M231 &gt;0, $M231, IF($M231=0, $L231)))</f>
        <v>0</v>
      </c>
      <c r="P231" s="454">
        <f t="shared" si="125"/>
        <v>0</v>
      </c>
      <c r="S231" s="244">
        <v>0</v>
      </c>
    </row>
    <row r="232" spans="1:19" ht="18.600000000000001" thickBot="1">
      <c r="B232" s="182" t="s">
        <v>160</v>
      </c>
      <c r="C232" s="183"/>
      <c r="D232" s="183"/>
      <c r="E232" s="183"/>
      <c r="F232" s="343"/>
      <c r="G232" s="458">
        <f>SUM(G233:G234)</f>
        <v>0</v>
      </c>
      <c r="H232" s="343"/>
      <c r="I232" s="465"/>
      <c r="J232" s="458">
        <f>SUM(J233:J234)</f>
        <v>0</v>
      </c>
      <c r="K232" s="343"/>
      <c r="L232" s="458"/>
      <c r="M232" s="458">
        <f>SUM(M233:M234)</f>
        <v>0</v>
      </c>
      <c r="N232" s="343"/>
      <c r="O232" s="465"/>
      <c r="P232" s="459">
        <f>SUM(P233:P234)</f>
        <v>0</v>
      </c>
      <c r="S232" s="346">
        <f>SUM(S233:S234)</f>
        <v>0</v>
      </c>
    </row>
    <row r="233" spans="1:19">
      <c r="B233" s="148"/>
      <c r="C233" s="167"/>
      <c r="D233" s="167"/>
      <c r="E233" s="167"/>
      <c r="F233" s="408"/>
      <c r="G233" s="454"/>
      <c r="H233" s="410">
        <f>($F233+1)</f>
        <v>1</v>
      </c>
      <c r="I233" s="453">
        <f>IF($H233&gt;59, "0", $G233)</f>
        <v>0</v>
      </c>
      <c r="J233" s="454">
        <f t="shared" ref="J233:J234" si="126">I233</f>
        <v>0</v>
      </c>
      <c r="K233" s="410">
        <f>$F233+2</f>
        <v>2</v>
      </c>
      <c r="L233" s="453">
        <f>IF($K233&gt;59, "0", IF($J233 &gt;0, $J233, IF($J233=0, $I233)))</f>
        <v>0</v>
      </c>
      <c r="M233" s="454">
        <f t="shared" ref="M233:M234" si="127">L233</f>
        <v>0</v>
      </c>
      <c r="N233" s="410">
        <f>$F233+5</f>
        <v>5</v>
      </c>
      <c r="O233" s="453">
        <f>IF($N233&gt;59, "0", IF($M233 &gt;0, $M233, IF($M233=0, $L233)))</f>
        <v>0</v>
      </c>
      <c r="P233" s="454">
        <f t="shared" ref="P233:P234" si="128">O233</f>
        <v>0</v>
      </c>
      <c r="S233" s="244">
        <v>0</v>
      </c>
    </row>
    <row r="234" spans="1:19" ht="15" thickBot="1">
      <c r="B234" s="149"/>
      <c r="C234" s="167"/>
      <c r="D234" s="167"/>
      <c r="E234" s="167"/>
      <c r="F234" s="404"/>
      <c r="G234" s="435"/>
      <c r="H234" s="407">
        <f>($F234+1)</f>
        <v>1</v>
      </c>
      <c r="I234" s="438">
        <f>IF($H234&gt;59, "0", $G234)</f>
        <v>0</v>
      </c>
      <c r="J234" s="454">
        <f t="shared" si="126"/>
        <v>0</v>
      </c>
      <c r="K234" s="407">
        <f>$F234+2</f>
        <v>2</v>
      </c>
      <c r="L234" s="438">
        <f>IF($K234&gt;59, "0", IF($J234 &gt;0, $J234, IF($J234=0, $I234)))</f>
        <v>0</v>
      </c>
      <c r="M234" s="454">
        <f t="shared" si="127"/>
        <v>0</v>
      </c>
      <c r="N234" s="407">
        <f>$F234+5</f>
        <v>5</v>
      </c>
      <c r="O234" s="438">
        <f>IF($N234&gt;59, "0", IF($M234 &gt;0, $M234, IF($M234=0, $L234)))</f>
        <v>0</v>
      </c>
      <c r="P234" s="454">
        <f t="shared" si="128"/>
        <v>0</v>
      </c>
      <c r="S234" s="244">
        <v>0</v>
      </c>
    </row>
    <row r="235" spans="1:19" ht="18.600000000000001" thickBot="1">
      <c r="B235" s="182" t="s">
        <v>370</v>
      </c>
      <c r="C235" s="183"/>
      <c r="D235" s="183"/>
      <c r="E235" s="183"/>
      <c r="F235" s="343"/>
      <c r="G235" s="458">
        <f>SUM(G236:G237)</f>
        <v>0</v>
      </c>
      <c r="H235" s="343"/>
      <c r="I235" s="465"/>
      <c r="J235" s="458">
        <f>SUM(J236:J237)</f>
        <v>0</v>
      </c>
      <c r="K235" s="343"/>
      <c r="L235" s="458"/>
      <c r="M235" s="458">
        <f>SUM(M236:M237)</f>
        <v>0</v>
      </c>
      <c r="N235" s="343"/>
      <c r="O235" s="465"/>
      <c r="P235" s="459">
        <f>SUM(P236:P237)</f>
        <v>0</v>
      </c>
      <c r="S235" s="346">
        <f>SUM(S236:S237)</f>
        <v>0</v>
      </c>
    </row>
    <row r="236" spans="1:19" ht="14.25" customHeight="1">
      <c r="B236" s="181"/>
      <c r="C236" s="167"/>
      <c r="D236" s="167"/>
      <c r="E236" s="167"/>
      <c r="F236" s="404"/>
      <c r="G236" s="435"/>
      <c r="H236" s="407">
        <f>($F236+1)</f>
        <v>1</v>
      </c>
      <c r="I236" s="438">
        <f>IF($H236&gt;59, "0", $G236)</f>
        <v>0</v>
      </c>
      <c r="J236" s="454">
        <f t="shared" ref="J236:J237" si="129">I236</f>
        <v>0</v>
      </c>
      <c r="K236" s="407">
        <f>$F236+2</f>
        <v>2</v>
      </c>
      <c r="L236" s="438">
        <f>IF($K236&gt;59, "0", IF($J236 &gt;0, $J236, IF($J236=0, $I236)))</f>
        <v>0</v>
      </c>
      <c r="M236" s="454">
        <f t="shared" ref="M236:M237" si="130">L236</f>
        <v>0</v>
      </c>
      <c r="N236" s="407">
        <f>$F236+5</f>
        <v>5</v>
      </c>
      <c r="O236" s="438">
        <f>IF($N236&gt;59, "0", IF($M236 &gt;0, $M236, IF($M236=0, $L236)))</f>
        <v>0</v>
      </c>
      <c r="P236" s="454">
        <f t="shared" ref="P236:P237" si="131">O236</f>
        <v>0</v>
      </c>
      <c r="S236" s="244">
        <v>0</v>
      </c>
    </row>
    <row r="237" spans="1:19" ht="14.25" customHeight="1" thickBot="1">
      <c r="B237" s="180"/>
      <c r="C237" s="167"/>
      <c r="D237" s="167"/>
      <c r="E237" s="167"/>
      <c r="F237" s="404"/>
      <c r="G237" s="435"/>
      <c r="H237" s="407">
        <f>($F237+1)</f>
        <v>1</v>
      </c>
      <c r="I237" s="438">
        <f>IF($H237&gt;59, "0", $G237)</f>
        <v>0</v>
      </c>
      <c r="J237" s="454">
        <f t="shared" si="129"/>
        <v>0</v>
      </c>
      <c r="K237" s="407">
        <f>$F237+2</f>
        <v>2</v>
      </c>
      <c r="L237" s="438">
        <f>IF($K237&gt;59, "0", IF($J237 &gt;0, $J237, IF($J237=0, $I237)))</f>
        <v>0</v>
      </c>
      <c r="M237" s="454">
        <f t="shared" si="130"/>
        <v>0</v>
      </c>
      <c r="N237" s="407">
        <f>$F237+5</f>
        <v>5</v>
      </c>
      <c r="O237" s="438">
        <f>IF($N237&gt;59, "0", IF($M237 &gt;0, $M237, IF($M237=0, $L237)))</f>
        <v>0</v>
      </c>
      <c r="P237" s="454">
        <f t="shared" si="131"/>
        <v>0</v>
      </c>
      <c r="S237" s="244">
        <v>0</v>
      </c>
    </row>
    <row r="238" spans="1:19" ht="18.600000000000001" thickBot="1">
      <c r="B238" s="182" t="s">
        <v>165</v>
      </c>
      <c r="C238" s="183"/>
      <c r="D238" s="183"/>
      <c r="E238" s="183"/>
      <c r="F238" s="343"/>
      <c r="G238" s="458">
        <f>SUM(G239:G240)</f>
        <v>0</v>
      </c>
      <c r="H238" s="345"/>
      <c r="I238" s="458"/>
      <c r="J238" s="458">
        <f t="shared" ref="J238:P238" si="132">SUM(J239:J240)</f>
        <v>0</v>
      </c>
      <c r="K238" s="345"/>
      <c r="L238" s="458"/>
      <c r="M238" s="458">
        <f t="shared" si="132"/>
        <v>0</v>
      </c>
      <c r="N238" s="345"/>
      <c r="O238" s="458"/>
      <c r="P238" s="459">
        <f t="shared" si="132"/>
        <v>0</v>
      </c>
      <c r="S238" s="346">
        <f>SUM(S242:S243)</f>
        <v>0</v>
      </c>
    </row>
    <row r="239" spans="1:19" ht="13.5" customHeight="1">
      <c r="B239" s="396"/>
      <c r="C239" s="167"/>
      <c r="D239" s="167"/>
      <c r="E239" s="167"/>
      <c r="F239" s="431"/>
      <c r="G239" s="476"/>
      <c r="H239" s="410">
        <f t="shared" ref="H239:H240" si="133">($F239+1)</f>
        <v>1</v>
      </c>
      <c r="I239" s="453">
        <f t="shared" ref="I239:I240" si="134">IF($H239&gt;59, "0", $G239)</f>
        <v>0</v>
      </c>
      <c r="J239" s="454">
        <f t="shared" ref="J239:J240" si="135">I239</f>
        <v>0</v>
      </c>
      <c r="K239" s="410">
        <f t="shared" ref="K239:K240" si="136">$F239+2</f>
        <v>2</v>
      </c>
      <c r="L239" s="453">
        <f t="shared" ref="L239:L240" si="137">IF($K239&gt;59, "0", IF($J239 &gt;0, $J239, IF($J239=0, $I239)))</f>
        <v>0</v>
      </c>
      <c r="M239" s="454">
        <f t="shared" ref="M239:M240" si="138">L239</f>
        <v>0</v>
      </c>
      <c r="N239" s="410">
        <f t="shared" ref="N239:N240" si="139">$F239+5</f>
        <v>5</v>
      </c>
      <c r="O239" s="453">
        <f t="shared" ref="O239:O240" si="140">IF($N239&gt;59, "0", IF($M239 &gt;0, $M239, IF($M239=0, $L239)))</f>
        <v>0</v>
      </c>
      <c r="P239" s="454">
        <f t="shared" ref="P239:P240" si="141">O239</f>
        <v>0</v>
      </c>
      <c r="S239" s="384"/>
    </row>
    <row r="240" spans="1:19" ht="14.25" customHeight="1" thickBot="1">
      <c r="B240" s="397"/>
      <c r="C240" s="167"/>
      <c r="D240" s="167"/>
      <c r="E240" s="167"/>
      <c r="F240" s="432"/>
      <c r="G240" s="477"/>
      <c r="H240" s="410">
        <f t="shared" si="133"/>
        <v>1</v>
      </c>
      <c r="I240" s="453">
        <f t="shared" si="134"/>
        <v>0</v>
      </c>
      <c r="J240" s="454">
        <f t="shared" si="135"/>
        <v>0</v>
      </c>
      <c r="K240" s="410">
        <f t="shared" si="136"/>
        <v>2</v>
      </c>
      <c r="L240" s="453">
        <f t="shared" si="137"/>
        <v>0</v>
      </c>
      <c r="M240" s="454">
        <f t="shared" si="138"/>
        <v>0</v>
      </c>
      <c r="N240" s="410">
        <f t="shared" si="139"/>
        <v>5</v>
      </c>
      <c r="O240" s="453">
        <f t="shared" si="140"/>
        <v>0</v>
      </c>
      <c r="P240" s="454">
        <f t="shared" si="141"/>
        <v>0</v>
      </c>
      <c r="S240" s="384"/>
    </row>
    <row r="241" spans="2:20" ht="18.600000000000001" thickBot="1">
      <c r="B241" s="182" t="s">
        <v>658</v>
      </c>
      <c r="C241" s="183"/>
      <c r="D241" s="183"/>
      <c r="E241" s="183"/>
      <c r="F241" s="343"/>
      <c r="G241" s="458">
        <f>SUM(G242:G243)</f>
        <v>0</v>
      </c>
      <c r="H241" s="345"/>
      <c r="I241" s="458"/>
      <c r="J241" s="458">
        <f t="shared" ref="J241:P241" si="142">SUM(J242:J243)</f>
        <v>0</v>
      </c>
      <c r="K241" s="345"/>
      <c r="L241" s="458"/>
      <c r="M241" s="458">
        <f t="shared" si="142"/>
        <v>0</v>
      </c>
      <c r="N241" s="345"/>
      <c r="O241" s="458"/>
      <c r="P241" s="459">
        <f t="shared" si="142"/>
        <v>0</v>
      </c>
      <c r="S241" s="384"/>
    </row>
    <row r="242" spans="2:20" ht="16.5" customHeight="1">
      <c r="B242" s="181"/>
      <c r="C242" s="167"/>
      <c r="D242" s="167"/>
      <c r="E242" s="167"/>
      <c r="F242" s="179"/>
      <c r="G242" s="454"/>
      <c r="H242" s="410">
        <f>($F242+1)</f>
        <v>1</v>
      </c>
      <c r="I242" s="453">
        <f>IF($H242&gt;59, "0", $G242)</f>
        <v>0</v>
      </c>
      <c r="J242" s="454">
        <f t="shared" ref="J242:J243" si="143">I242</f>
        <v>0</v>
      </c>
      <c r="K242" s="410">
        <f>$F242+2</f>
        <v>2</v>
      </c>
      <c r="L242" s="453">
        <f>IF($K242&gt;59, "0", IF($J242 &gt;0, $J242, IF($J242=0, $I242)))</f>
        <v>0</v>
      </c>
      <c r="M242" s="454">
        <f t="shared" ref="M242:M243" si="144">L242</f>
        <v>0</v>
      </c>
      <c r="N242" s="410">
        <f>$F242+5</f>
        <v>5</v>
      </c>
      <c r="O242" s="453">
        <f>IF($N242&gt;59, "0", IF($M242 &gt;0, $M242, IF($M242=0, $L242)))</f>
        <v>0</v>
      </c>
      <c r="P242" s="454">
        <f t="shared" ref="P242:P243" si="145">O242</f>
        <v>0</v>
      </c>
      <c r="S242" s="244">
        <v>0</v>
      </c>
    </row>
    <row r="243" spans="2:20" ht="17.25" customHeight="1" thickBot="1">
      <c r="B243" s="180"/>
      <c r="C243" s="167"/>
      <c r="D243" s="167"/>
      <c r="E243" s="167"/>
      <c r="F243" s="139"/>
      <c r="G243" s="435"/>
      <c r="H243" s="407">
        <f>($F243+1)</f>
        <v>1</v>
      </c>
      <c r="I243" s="438">
        <f>IF($H243&gt;59, "0", $G243)</f>
        <v>0</v>
      </c>
      <c r="J243" s="454">
        <f t="shared" si="143"/>
        <v>0</v>
      </c>
      <c r="K243" s="407">
        <f>$F243+2</f>
        <v>2</v>
      </c>
      <c r="L243" s="438">
        <f>IF($K243&gt;59, "0", IF($J243 &gt;0, $J243, IF($J243=0, $I243)))</f>
        <v>0</v>
      </c>
      <c r="M243" s="454">
        <f t="shared" si="144"/>
        <v>0</v>
      </c>
      <c r="N243" s="407">
        <f>$F243+5</f>
        <v>5</v>
      </c>
      <c r="O243" s="438">
        <f>IF($N243&gt;59, "0", IF($M243 &gt;0, $M243, IF($M243=0, $L243)))</f>
        <v>0</v>
      </c>
      <c r="P243" s="454">
        <f t="shared" si="145"/>
        <v>0</v>
      </c>
      <c r="S243" s="244">
        <v>0</v>
      </c>
    </row>
    <row r="244" spans="2:20" ht="18.600000000000001" thickBot="1">
      <c r="B244" s="182" t="s">
        <v>166</v>
      </c>
      <c r="C244" s="183"/>
      <c r="D244" s="183"/>
      <c r="E244" s="183"/>
      <c r="F244" s="343"/>
      <c r="G244" s="458">
        <f>SUM(G245:G254)</f>
        <v>0</v>
      </c>
      <c r="H244" s="343"/>
      <c r="I244" s="465"/>
      <c r="J244" s="458">
        <f>SUM(J245:J254)</f>
        <v>0</v>
      </c>
      <c r="K244" s="343"/>
      <c r="L244" s="458"/>
      <c r="M244" s="458">
        <f>SUM(M245:M254)</f>
        <v>0</v>
      </c>
      <c r="N244" s="343"/>
      <c r="O244" s="465"/>
      <c r="P244" s="459">
        <f>SUM(P245:P254)</f>
        <v>0</v>
      </c>
      <c r="S244" s="346">
        <f>SUM(S245:S254)</f>
        <v>0</v>
      </c>
    </row>
    <row r="245" spans="2:20" ht="14.25" customHeight="1">
      <c r="B245" s="181"/>
      <c r="C245" s="167"/>
      <c r="D245" s="167"/>
      <c r="E245" s="167"/>
      <c r="F245" s="404"/>
      <c r="G245" s="435"/>
      <c r="H245" s="407">
        <f>($F245+1)</f>
        <v>1</v>
      </c>
      <c r="I245" s="438">
        <f>IF($H245&gt;59, "0", $G245)</f>
        <v>0</v>
      </c>
      <c r="J245" s="454">
        <f t="shared" ref="J245:J254" si="146">I245</f>
        <v>0</v>
      </c>
      <c r="K245" s="407">
        <f>$F245+2</f>
        <v>2</v>
      </c>
      <c r="L245" s="438">
        <f>IF($K245&gt;59, "0", IF($J245 &gt;0, $J245, IF($J245=0, $I245)))</f>
        <v>0</v>
      </c>
      <c r="M245" s="454">
        <f t="shared" ref="M245:M254" si="147">L245</f>
        <v>0</v>
      </c>
      <c r="N245" s="407">
        <f>$F245+5</f>
        <v>5</v>
      </c>
      <c r="O245" s="438">
        <f>IF($N245&gt;59, "0", IF($M245 &gt;0, $M245, IF($M245=0, $L245)))</f>
        <v>0</v>
      </c>
      <c r="P245" s="454">
        <f t="shared" ref="P245:P254" si="148">O245</f>
        <v>0</v>
      </c>
      <c r="S245" s="244">
        <v>0</v>
      </c>
    </row>
    <row r="246" spans="2:20" ht="14.25" customHeight="1">
      <c r="B246" s="181"/>
      <c r="C246" s="167"/>
      <c r="D246" s="167"/>
      <c r="E246" s="167"/>
      <c r="F246" s="404"/>
      <c r="G246" s="435"/>
      <c r="H246" s="407">
        <f t="shared" ref="H246:H253" si="149">($F246+1)</f>
        <v>1</v>
      </c>
      <c r="I246" s="438">
        <f t="shared" ref="I246:I253" si="150">IF($H246&gt;59, "0", $G246)</f>
        <v>0</v>
      </c>
      <c r="J246" s="454">
        <f t="shared" ref="J246:J253" si="151">I246</f>
        <v>0</v>
      </c>
      <c r="K246" s="407">
        <f t="shared" ref="K246:K253" si="152">$F246+2</f>
        <v>2</v>
      </c>
      <c r="L246" s="438">
        <f t="shared" ref="L246:L253" si="153">IF($K246&gt;59, "0", IF($J246 &gt;0, $J246, IF($J246=0, $I246)))</f>
        <v>0</v>
      </c>
      <c r="M246" s="454">
        <f t="shared" ref="M246:M253" si="154">L246</f>
        <v>0</v>
      </c>
      <c r="N246" s="407">
        <f t="shared" ref="N246:N253" si="155">$F246+5</f>
        <v>5</v>
      </c>
      <c r="O246" s="438">
        <f t="shared" ref="O246:O253" si="156">IF($N246&gt;59, "0", IF($M246 &gt;0, $M246, IF($M246=0, $L246)))</f>
        <v>0</v>
      </c>
      <c r="P246" s="454">
        <f t="shared" ref="P246:P253" si="157">O246</f>
        <v>0</v>
      </c>
      <c r="S246" s="244"/>
    </row>
    <row r="247" spans="2:20" ht="14.25" customHeight="1">
      <c r="B247" s="181"/>
      <c r="C247" s="167"/>
      <c r="D247" s="167"/>
      <c r="E247" s="167"/>
      <c r="F247" s="404"/>
      <c r="G247" s="435"/>
      <c r="H247" s="407">
        <f t="shared" si="149"/>
        <v>1</v>
      </c>
      <c r="I247" s="438">
        <f t="shared" si="150"/>
        <v>0</v>
      </c>
      <c r="J247" s="454">
        <f t="shared" si="151"/>
        <v>0</v>
      </c>
      <c r="K247" s="407">
        <f t="shared" si="152"/>
        <v>2</v>
      </c>
      <c r="L247" s="438">
        <f t="shared" si="153"/>
        <v>0</v>
      </c>
      <c r="M247" s="454">
        <f t="shared" si="154"/>
        <v>0</v>
      </c>
      <c r="N247" s="407">
        <f t="shared" si="155"/>
        <v>5</v>
      </c>
      <c r="O247" s="438">
        <f t="shared" si="156"/>
        <v>0</v>
      </c>
      <c r="P247" s="454">
        <f t="shared" si="157"/>
        <v>0</v>
      </c>
      <c r="S247" s="244"/>
    </row>
    <row r="248" spans="2:20" ht="14.25" customHeight="1">
      <c r="B248" s="181"/>
      <c r="C248" s="167"/>
      <c r="D248" s="167"/>
      <c r="E248" s="167"/>
      <c r="F248" s="404"/>
      <c r="G248" s="435"/>
      <c r="H248" s="407">
        <f t="shared" si="149"/>
        <v>1</v>
      </c>
      <c r="I248" s="438">
        <f t="shared" si="150"/>
        <v>0</v>
      </c>
      <c r="J248" s="454">
        <f t="shared" si="151"/>
        <v>0</v>
      </c>
      <c r="K248" s="407">
        <f t="shared" si="152"/>
        <v>2</v>
      </c>
      <c r="L248" s="438">
        <f t="shared" si="153"/>
        <v>0</v>
      </c>
      <c r="M248" s="454">
        <f t="shared" si="154"/>
        <v>0</v>
      </c>
      <c r="N248" s="407">
        <f t="shared" si="155"/>
        <v>5</v>
      </c>
      <c r="O248" s="438">
        <f t="shared" si="156"/>
        <v>0</v>
      </c>
      <c r="P248" s="454">
        <f t="shared" si="157"/>
        <v>0</v>
      </c>
      <c r="S248" s="244"/>
    </row>
    <row r="249" spans="2:20" ht="14.25" customHeight="1">
      <c r="B249" s="181"/>
      <c r="C249" s="167"/>
      <c r="D249" s="167"/>
      <c r="E249" s="167"/>
      <c r="F249" s="404"/>
      <c r="G249" s="435"/>
      <c r="H249" s="407">
        <f t="shared" si="149"/>
        <v>1</v>
      </c>
      <c r="I249" s="438">
        <f t="shared" si="150"/>
        <v>0</v>
      </c>
      <c r="J249" s="454">
        <f t="shared" si="151"/>
        <v>0</v>
      </c>
      <c r="K249" s="407">
        <f t="shared" si="152"/>
        <v>2</v>
      </c>
      <c r="L249" s="438">
        <f t="shared" si="153"/>
        <v>0</v>
      </c>
      <c r="M249" s="454">
        <f t="shared" si="154"/>
        <v>0</v>
      </c>
      <c r="N249" s="407">
        <f t="shared" si="155"/>
        <v>5</v>
      </c>
      <c r="O249" s="438">
        <f t="shared" si="156"/>
        <v>0</v>
      </c>
      <c r="P249" s="454">
        <f t="shared" si="157"/>
        <v>0</v>
      </c>
      <c r="S249" s="244"/>
    </row>
    <row r="250" spans="2:20" ht="14.25" customHeight="1">
      <c r="B250" s="181"/>
      <c r="C250" s="167"/>
      <c r="D250" s="167"/>
      <c r="E250" s="167"/>
      <c r="F250" s="404"/>
      <c r="G250" s="435"/>
      <c r="H250" s="407">
        <f t="shared" si="149"/>
        <v>1</v>
      </c>
      <c r="I250" s="438">
        <f t="shared" si="150"/>
        <v>0</v>
      </c>
      <c r="J250" s="454">
        <f t="shared" si="151"/>
        <v>0</v>
      </c>
      <c r="K250" s="407">
        <f t="shared" si="152"/>
        <v>2</v>
      </c>
      <c r="L250" s="438">
        <f t="shared" si="153"/>
        <v>0</v>
      </c>
      <c r="M250" s="454">
        <f t="shared" si="154"/>
        <v>0</v>
      </c>
      <c r="N250" s="407">
        <f t="shared" si="155"/>
        <v>5</v>
      </c>
      <c r="O250" s="438">
        <f t="shared" si="156"/>
        <v>0</v>
      </c>
      <c r="P250" s="454">
        <f t="shared" si="157"/>
        <v>0</v>
      </c>
      <c r="S250" s="244"/>
    </row>
    <row r="251" spans="2:20" ht="14.25" customHeight="1">
      <c r="B251" s="181"/>
      <c r="C251" s="167"/>
      <c r="D251" s="167"/>
      <c r="E251" s="167"/>
      <c r="F251" s="404"/>
      <c r="G251" s="435"/>
      <c r="H251" s="407">
        <f t="shared" si="149"/>
        <v>1</v>
      </c>
      <c r="I251" s="438">
        <f t="shared" si="150"/>
        <v>0</v>
      </c>
      <c r="J251" s="454">
        <f t="shared" si="151"/>
        <v>0</v>
      </c>
      <c r="K251" s="407">
        <f t="shared" si="152"/>
        <v>2</v>
      </c>
      <c r="L251" s="438">
        <f t="shared" si="153"/>
        <v>0</v>
      </c>
      <c r="M251" s="454">
        <f t="shared" si="154"/>
        <v>0</v>
      </c>
      <c r="N251" s="407">
        <f t="shared" si="155"/>
        <v>5</v>
      </c>
      <c r="O251" s="438">
        <f t="shared" si="156"/>
        <v>0</v>
      </c>
      <c r="P251" s="454">
        <f t="shared" si="157"/>
        <v>0</v>
      </c>
      <c r="S251" s="244"/>
    </row>
    <row r="252" spans="2:20" ht="14.25" customHeight="1">
      <c r="B252" s="181"/>
      <c r="C252" s="167"/>
      <c r="D252" s="167"/>
      <c r="E252" s="167"/>
      <c r="F252" s="404"/>
      <c r="G252" s="435"/>
      <c r="H252" s="407">
        <f t="shared" si="149"/>
        <v>1</v>
      </c>
      <c r="I252" s="438">
        <f t="shared" si="150"/>
        <v>0</v>
      </c>
      <c r="J252" s="454">
        <f t="shared" si="151"/>
        <v>0</v>
      </c>
      <c r="K252" s="407">
        <f t="shared" si="152"/>
        <v>2</v>
      </c>
      <c r="L252" s="438">
        <f t="shared" si="153"/>
        <v>0</v>
      </c>
      <c r="M252" s="454">
        <f t="shared" si="154"/>
        <v>0</v>
      </c>
      <c r="N252" s="407">
        <f t="shared" si="155"/>
        <v>5</v>
      </c>
      <c r="O252" s="438">
        <f t="shared" si="156"/>
        <v>0</v>
      </c>
      <c r="P252" s="454">
        <f t="shared" si="157"/>
        <v>0</v>
      </c>
      <c r="S252" s="244"/>
    </row>
    <row r="253" spans="2:20" ht="14.25" customHeight="1">
      <c r="B253" s="181"/>
      <c r="C253" s="167"/>
      <c r="D253" s="167"/>
      <c r="E253" s="167"/>
      <c r="F253" s="404"/>
      <c r="G253" s="435"/>
      <c r="H253" s="407">
        <f t="shared" si="149"/>
        <v>1</v>
      </c>
      <c r="I253" s="438">
        <f t="shared" si="150"/>
        <v>0</v>
      </c>
      <c r="J253" s="454">
        <f t="shared" si="151"/>
        <v>0</v>
      </c>
      <c r="K253" s="407">
        <f t="shared" si="152"/>
        <v>2</v>
      </c>
      <c r="L253" s="438">
        <f t="shared" si="153"/>
        <v>0</v>
      </c>
      <c r="M253" s="454">
        <f t="shared" si="154"/>
        <v>0</v>
      </c>
      <c r="N253" s="407">
        <f t="shared" si="155"/>
        <v>5</v>
      </c>
      <c r="O253" s="438">
        <f t="shared" si="156"/>
        <v>0</v>
      </c>
      <c r="P253" s="454">
        <f t="shared" si="157"/>
        <v>0</v>
      </c>
      <c r="S253" s="244"/>
    </row>
    <row r="254" spans="2:20" ht="14.25" customHeight="1" thickBot="1">
      <c r="B254" s="180"/>
      <c r="C254" s="167"/>
      <c r="D254" s="167"/>
      <c r="E254" s="167"/>
      <c r="F254" s="404"/>
      <c r="G254" s="435"/>
      <c r="H254" s="407">
        <f>($F254+1)</f>
        <v>1</v>
      </c>
      <c r="I254" s="438">
        <f>IF($H254&gt;59, "0", $G254)</f>
        <v>0</v>
      </c>
      <c r="J254" s="454">
        <f t="shared" si="146"/>
        <v>0</v>
      </c>
      <c r="K254" s="407">
        <f>$F254+2</f>
        <v>2</v>
      </c>
      <c r="L254" s="438">
        <f>IF($K254&gt;59, "0", IF($J254 &gt;0, $J254, IF($J254=0, $I254)))</f>
        <v>0</v>
      </c>
      <c r="M254" s="454">
        <f t="shared" si="147"/>
        <v>0</v>
      </c>
      <c r="N254" s="407">
        <f>$F254+5</f>
        <v>5</v>
      </c>
      <c r="O254" s="438">
        <f>IF($N254&gt;59, "0", IF($M254 &gt;0, $M254, IF($M254=0, $L254)))</f>
        <v>0</v>
      </c>
      <c r="P254" s="454">
        <f t="shared" si="148"/>
        <v>0</v>
      </c>
      <c r="S254" s="244">
        <v>0</v>
      </c>
    </row>
    <row r="255" spans="2:20" ht="18.600000000000001" thickBot="1">
      <c r="B255" s="182" t="s">
        <v>371</v>
      </c>
      <c r="C255" s="183"/>
      <c r="D255" s="183"/>
      <c r="E255" s="183"/>
      <c r="F255" s="343"/>
      <c r="G255" s="458">
        <f>SUM(G256:G356)</f>
        <v>0</v>
      </c>
      <c r="H255" s="343"/>
      <c r="I255" s="465"/>
      <c r="J255" s="458">
        <f>SUM(J256:J356)</f>
        <v>0</v>
      </c>
      <c r="K255" s="343"/>
      <c r="L255" s="458"/>
      <c r="M255" s="458">
        <f>SUM(M256:M356)</f>
        <v>0</v>
      </c>
      <c r="N255" s="343"/>
      <c r="O255" s="458"/>
      <c r="P255" s="459">
        <f>SUM(P256:P356)</f>
        <v>0</v>
      </c>
      <c r="S255" s="346">
        <f>SUM(S256:S356)</f>
        <v>0</v>
      </c>
    </row>
    <row r="256" spans="2:20">
      <c r="B256" s="149"/>
      <c r="C256" s="149"/>
      <c r="D256" s="167"/>
      <c r="E256" s="167"/>
      <c r="F256" s="404"/>
      <c r="G256" s="435"/>
      <c r="H256" s="407">
        <f>($F256+1)</f>
        <v>1</v>
      </c>
      <c r="I256" s="438">
        <f>IF($H256&gt;59, "0", $G256)</f>
        <v>0</v>
      </c>
      <c r="J256" s="454">
        <f t="shared" ref="J256:J356" si="158">I256</f>
        <v>0</v>
      </c>
      <c r="K256" s="407">
        <f>$F256+2</f>
        <v>2</v>
      </c>
      <c r="L256" s="438">
        <f>IF($K256&gt;59, "0", IF($J256 &gt;0, $J256, IF($J256=0, $I256)))</f>
        <v>0</v>
      </c>
      <c r="M256" s="454">
        <f t="shared" ref="M256:M356" si="159">L256</f>
        <v>0</v>
      </c>
      <c r="N256" s="407">
        <f>$F256+5</f>
        <v>5</v>
      </c>
      <c r="O256" s="438">
        <f>IF($N256&gt;59, "0", IF($M256 &gt;0, $M256, IF($M256=0, $L256)))</f>
        <v>0</v>
      </c>
      <c r="P256" s="454">
        <f t="shared" ref="P256:P356" si="160">O256</f>
        <v>0</v>
      </c>
      <c r="S256" s="244">
        <v>0</v>
      </c>
      <c r="T256" t="s">
        <v>362</v>
      </c>
    </row>
    <row r="257" spans="2:19">
      <c r="B257" s="149"/>
      <c r="C257" s="149"/>
      <c r="D257" s="167"/>
      <c r="E257" s="167"/>
      <c r="F257" s="404"/>
      <c r="G257" s="435"/>
      <c r="H257" s="407">
        <f>($F257+1)</f>
        <v>1</v>
      </c>
      <c r="I257" s="438">
        <f>IF($H257&gt;59, "0", $G257)</f>
        <v>0</v>
      </c>
      <c r="J257" s="454">
        <f t="shared" si="158"/>
        <v>0</v>
      </c>
      <c r="K257" s="407">
        <f>$F257+2</f>
        <v>2</v>
      </c>
      <c r="L257" s="438">
        <f>IF($K257&gt;59, "0", IF($J257 &gt;0, $J257, IF($J257=0, $I257)))</f>
        <v>0</v>
      </c>
      <c r="M257" s="454">
        <f t="shared" si="159"/>
        <v>0</v>
      </c>
      <c r="N257" s="407">
        <f>$F257+5</f>
        <v>5</v>
      </c>
      <c r="O257" s="438">
        <f>IF($N257&gt;59, "0", IF($M257 &gt;0, $M257, IF($M257=0, $L257)))</f>
        <v>0</v>
      </c>
      <c r="P257" s="454">
        <f t="shared" si="160"/>
        <v>0</v>
      </c>
      <c r="S257" s="244"/>
    </row>
    <row r="258" spans="2:19">
      <c r="B258" s="149"/>
      <c r="C258" s="149"/>
      <c r="D258" s="167"/>
      <c r="E258" s="167"/>
      <c r="F258" s="404"/>
      <c r="G258" s="435"/>
      <c r="H258" s="407">
        <f t="shared" ref="H258:H332" si="161">($F258+1)</f>
        <v>1</v>
      </c>
      <c r="I258" s="438">
        <f t="shared" ref="I258:I332" si="162">IF($H258&gt;59, "0", $G258)</f>
        <v>0</v>
      </c>
      <c r="J258" s="454">
        <f t="shared" si="158"/>
        <v>0</v>
      </c>
      <c r="K258" s="407">
        <f t="shared" ref="K258:K332" si="163">$F258+2</f>
        <v>2</v>
      </c>
      <c r="L258" s="438">
        <f t="shared" ref="L258:L332" si="164">IF($K258&gt;59, "0", IF($J258 &gt;0, $J258, IF($J258=0, $I258)))</f>
        <v>0</v>
      </c>
      <c r="M258" s="454">
        <f t="shared" si="159"/>
        <v>0</v>
      </c>
      <c r="N258" s="407">
        <f t="shared" ref="N258:N332" si="165">$F258+5</f>
        <v>5</v>
      </c>
      <c r="O258" s="438">
        <f t="shared" ref="O258:O332" si="166">IF($N258&gt;59, "0", IF($M258 &gt;0, $M258, IF($M258=0, $L258)))</f>
        <v>0</v>
      </c>
      <c r="P258" s="454">
        <f t="shared" si="160"/>
        <v>0</v>
      </c>
      <c r="S258" s="244"/>
    </row>
    <row r="259" spans="2:19">
      <c r="B259" s="149"/>
      <c r="C259" s="149"/>
      <c r="D259" s="167"/>
      <c r="E259" s="167"/>
      <c r="F259" s="404"/>
      <c r="G259" s="435"/>
      <c r="H259" s="407">
        <f t="shared" si="161"/>
        <v>1</v>
      </c>
      <c r="I259" s="438">
        <f t="shared" si="162"/>
        <v>0</v>
      </c>
      <c r="J259" s="454">
        <f t="shared" si="158"/>
        <v>0</v>
      </c>
      <c r="K259" s="407">
        <f t="shared" si="163"/>
        <v>2</v>
      </c>
      <c r="L259" s="438">
        <f t="shared" si="164"/>
        <v>0</v>
      </c>
      <c r="M259" s="454">
        <f t="shared" si="159"/>
        <v>0</v>
      </c>
      <c r="N259" s="407">
        <f t="shared" si="165"/>
        <v>5</v>
      </c>
      <c r="O259" s="438">
        <f t="shared" si="166"/>
        <v>0</v>
      </c>
      <c r="P259" s="454">
        <f t="shared" si="160"/>
        <v>0</v>
      </c>
      <c r="S259" s="244"/>
    </row>
    <row r="260" spans="2:19">
      <c r="B260" s="149"/>
      <c r="C260" s="149"/>
      <c r="D260" s="167"/>
      <c r="E260" s="167"/>
      <c r="F260" s="404"/>
      <c r="G260" s="435"/>
      <c r="H260" s="407">
        <f t="shared" si="161"/>
        <v>1</v>
      </c>
      <c r="I260" s="438">
        <f t="shared" si="162"/>
        <v>0</v>
      </c>
      <c r="J260" s="454">
        <f t="shared" si="158"/>
        <v>0</v>
      </c>
      <c r="K260" s="407">
        <f t="shared" si="163"/>
        <v>2</v>
      </c>
      <c r="L260" s="438">
        <f t="shared" si="164"/>
        <v>0</v>
      </c>
      <c r="M260" s="454">
        <f t="shared" si="159"/>
        <v>0</v>
      </c>
      <c r="N260" s="407">
        <f t="shared" si="165"/>
        <v>5</v>
      </c>
      <c r="O260" s="438">
        <f t="shared" si="166"/>
        <v>0</v>
      </c>
      <c r="P260" s="454">
        <f t="shared" si="160"/>
        <v>0</v>
      </c>
      <c r="S260" s="244"/>
    </row>
    <row r="261" spans="2:19">
      <c r="B261" s="149"/>
      <c r="C261" s="149"/>
      <c r="D261" s="167"/>
      <c r="E261" s="167"/>
      <c r="F261" s="404"/>
      <c r="G261" s="435"/>
      <c r="H261" s="407">
        <f t="shared" si="161"/>
        <v>1</v>
      </c>
      <c r="I261" s="438">
        <f t="shared" si="162"/>
        <v>0</v>
      </c>
      <c r="J261" s="454">
        <f t="shared" si="158"/>
        <v>0</v>
      </c>
      <c r="K261" s="407">
        <f t="shared" si="163"/>
        <v>2</v>
      </c>
      <c r="L261" s="438">
        <f t="shared" si="164"/>
        <v>0</v>
      </c>
      <c r="M261" s="454">
        <f t="shared" si="159"/>
        <v>0</v>
      </c>
      <c r="N261" s="407">
        <f t="shared" si="165"/>
        <v>5</v>
      </c>
      <c r="O261" s="438">
        <f t="shared" si="166"/>
        <v>0</v>
      </c>
      <c r="P261" s="454">
        <f t="shared" si="160"/>
        <v>0</v>
      </c>
      <c r="S261" s="244"/>
    </row>
    <row r="262" spans="2:19">
      <c r="B262" s="149"/>
      <c r="C262" s="149"/>
      <c r="D262" s="167"/>
      <c r="E262" s="167"/>
      <c r="F262" s="404"/>
      <c r="G262" s="435"/>
      <c r="H262" s="407">
        <f t="shared" si="161"/>
        <v>1</v>
      </c>
      <c r="I262" s="438">
        <f t="shared" si="162"/>
        <v>0</v>
      </c>
      <c r="J262" s="454">
        <f t="shared" si="158"/>
        <v>0</v>
      </c>
      <c r="K262" s="407">
        <f t="shared" si="163"/>
        <v>2</v>
      </c>
      <c r="L262" s="438">
        <f t="shared" si="164"/>
        <v>0</v>
      </c>
      <c r="M262" s="454">
        <f t="shared" si="159"/>
        <v>0</v>
      </c>
      <c r="N262" s="407">
        <f t="shared" si="165"/>
        <v>5</v>
      </c>
      <c r="O262" s="438">
        <f t="shared" si="166"/>
        <v>0</v>
      </c>
      <c r="P262" s="454">
        <f t="shared" si="160"/>
        <v>0</v>
      </c>
      <c r="S262" s="244"/>
    </row>
    <row r="263" spans="2:19">
      <c r="B263" s="149"/>
      <c r="C263" s="149"/>
      <c r="D263" s="167"/>
      <c r="E263" s="167"/>
      <c r="F263" s="404"/>
      <c r="G263" s="435"/>
      <c r="H263" s="407">
        <f t="shared" si="161"/>
        <v>1</v>
      </c>
      <c r="I263" s="438">
        <f t="shared" si="162"/>
        <v>0</v>
      </c>
      <c r="J263" s="454">
        <f t="shared" si="158"/>
        <v>0</v>
      </c>
      <c r="K263" s="407">
        <f t="shared" si="163"/>
        <v>2</v>
      </c>
      <c r="L263" s="438">
        <f t="shared" si="164"/>
        <v>0</v>
      </c>
      <c r="M263" s="454">
        <f t="shared" si="159"/>
        <v>0</v>
      </c>
      <c r="N263" s="407">
        <f t="shared" si="165"/>
        <v>5</v>
      </c>
      <c r="O263" s="438">
        <f t="shared" si="166"/>
        <v>0</v>
      </c>
      <c r="P263" s="454">
        <f t="shared" si="160"/>
        <v>0</v>
      </c>
      <c r="S263" s="244"/>
    </row>
    <row r="264" spans="2:19">
      <c r="B264" s="149"/>
      <c r="C264" s="149"/>
      <c r="D264" s="167"/>
      <c r="E264" s="167"/>
      <c r="F264" s="404"/>
      <c r="G264" s="435"/>
      <c r="H264" s="407">
        <f t="shared" si="161"/>
        <v>1</v>
      </c>
      <c r="I264" s="438">
        <f t="shared" si="162"/>
        <v>0</v>
      </c>
      <c r="J264" s="454">
        <f t="shared" si="158"/>
        <v>0</v>
      </c>
      <c r="K264" s="407">
        <f t="shared" si="163"/>
        <v>2</v>
      </c>
      <c r="L264" s="438">
        <f t="shared" si="164"/>
        <v>0</v>
      </c>
      <c r="M264" s="454">
        <f t="shared" si="159"/>
        <v>0</v>
      </c>
      <c r="N264" s="407">
        <f t="shared" si="165"/>
        <v>5</v>
      </c>
      <c r="O264" s="438">
        <f t="shared" si="166"/>
        <v>0</v>
      </c>
      <c r="P264" s="454">
        <f t="shared" si="160"/>
        <v>0</v>
      </c>
      <c r="S264" s="244"/>
    </row>
    <row r="265" spans="2:19">
      <c r="B265" s="149"/>
      <c r="C265" s="149"/>
      <c r="D265" s="167"/>
      <c r="E265" s="167"/>
      <c r="F265" s="404"/>
      <c r="G265" s="435"/>
      <c r="H265" s="407">
        <f t="shared" si="161"/>
        <v>1</v>
      </c>
      <c r="I265" s="438">
        <f t="shared" si="162"/>
        <v>0</v>
      </c>
      <c r="J265" s="454">
        <f t="shared" si="158"/>
        <v>0</v>
      </c>
      <c r="K265" s="407">
        <f t="shared" si="163"/>
        <v>2</v>
      </c>
      <c r="L265" s="438">
        <f t="shared" si="164"/>
        <v>0</v>
      </c>
      <c r="M265" s="454">
        <f t="shared" si="159"/>
        <v>0</v>
      </c>
      <c r="N265" s="407">
        <f t="shared" si="165"/>
        <v>5</v>
      </c>
      <c r="O265" s="438">
        <f t="shared" si="166"/>
        <v>0</v>
      </c>
      <c r="P265" s="454">
        <f t="shared" si="160"/>
        <v>0</v>
      </c>
      <c r="S265" s="244"/>
    </row>
    <row r="266" spans="2:19">
      <c r="B266" s="149"/>
      <c r="C266" s="149"/>
      <c r="D266" s="167"/>
      <c r="E266" s="167"/>
      <c r="F266" s="404"/>
      <c r="G266" s="435"/>
      <c r="H266" s="407">
        <f t="shared" si="161"/>
        <v>1</v>
      </c>
      <c r="I266" s="438">
        <f t="shared" si="162"/>
        <v>0</v>
      </c>
      <c r="J266" s="454">
        <f t="shared" si="158"/>
        <v>0</v>
      </c>
      <c r="K266" s="407">
        <f t="shared" si="163"/>
        <v>2</v>
      </c>
      <c r="L266" s="438">
        <f t="shared" si="164"/>
        <v>0</v>
      </c>
      <c r="M266" s="454">
        <f t="shared" si="159"/>
        <v>0</v>
      </c>
      <c r="N266" s="407">
        <f t="shared" si="165"/>
        <v>5</v>
      </c>
      <c r="O266" s="438">
        <f t="shared" si="166"/>
        <v>0</v>
      </c>
      <c r="P266" s="454">
        <f t="shared" si="160"/>
        <v>0</v>
      </c>
      <c r="S266" s="244"/>
    </row>
    <row r="267" spans="2:19">
      <c r="B267" s="149"/>
      <c r="C267" s="149"/>
      <c r="D267" s="167"/>
      <c r="E267" s="167"/>
      <c r="F267" s="404"/>
      <c r="G267" s="435"/>
      <c r="H267" s="407">
        <f t="shared" si="161"/>
        <v>1</v>
      </c>
      <c r="I267" s="438">
        <f t="shared" si="162"/>
        <v>0</v>
      </c>
      <c r="J267" s="454">
        <f t="shared" si="158"/>
        <v>0</v>
      </c>
      <c r="K267" s="407">
        <f t="shared" si="163"/>
        <v>2</v>
      </c>
      <c r="L267" s="438">
        <f t="shared" si="164"/>
        <v>0</v>
      </c>
      <c r="M267" s="454">
        <f t="shared" si="159"/>
        <v>0</v>
      </c>
      <c r="N267" s="407">
        <f t="shared" si="165"/>
        <v>5</v>
      </c>
      <c r="O267" s="438">
        <f t="shared" si="166"/>
        <v>0</v>
      </c>
      <c r="P267" s="454">
        <f t="shared" si="160"/>
        <v>0</v>
      </c>
      <c r="S267" s="244"/>
    </row>
    <row r="268" spans="2:19">
      <c r="B268" s="149"/>
      <c r="C268" s="149"/>
      <c r="D268" s="167"/>
      <c r="E268" s="167"/>
      <c r="F268" s="404"/>
      <c r="G268" s="435"/>
      <c r="H268" s="407">
        <f t="shared" si="161"/>
        <v>1</v>
      </c>
      <c r="I268" s="438">
        <f t="shared" si="162"/>
        <v>0</v>
      </c>
      <c r="J268" s="454">
        <f t="shared" si="158"/>
        <v>0</v>
      </c>
      <c r="K268" s="407">
        <f t="shared" si="163"/>
        <v>2</v>
      </c>
      <c r="L268" s="438">
        <f t="shared" si="164"/>
        <v>0</v>
      </c>
      <c r="M268" s="454">
        <f t="shared" si="159"/>
        <v>0</v>
      </c>
      <c r="N268" s="407">
        <f t="shared" si="165"/>
        <v>5</v>
      </c>
      <c r="O268" s="438">
        <f t="shared" si="166"/>
        <v>0</v>
      </c>
      <c r="P268" s="454">
        <f t="shared" si="160"/>
        <v>0</v>
      </c>
      <c r="S268" s="244"/>
    </row>
    <row r="269" spans="2:19">
      <c r="B269" s="149"/>
      <c r="C269" s="149"/>
      <c r="D269" s="167"/>
      <c r="E269" s="167"/>
      <c r="F269" s="404"/>
      <c r="G269" s="435"/>
      <c r="H269" s="407">
        <f t="shared" si="161"/>
        <v>1</v>
      </c>
      <c r="I269" s="438">
        <f t="shared" si="162"/>
        <v>0</v>
      </c>
      <c r="J269" s="454">
        <f t="shared" si="158"/>
        <v>0</v>
      </c>
      <c r="K269" s="407">
        <f t="shared" si="163"/>
        <v>2</v>
      </c>
      <c r="L269" s="438">
        <f t="shared" si="164"/>
        <v>0</v>
      </c>
      <c r="M269" s="454">
        <f t="shared" si="159"/>
        <v>0</v>
      </c>
      <c r="N269" s="407">
        <f t="shared" si="165"/>
        <v>5</v>
      </c>
      <c r="O269" s="438">
        <f t="shared" si="166"/>
        <v>0</v>
      </c>
      <c r="P269" s="454">
        <f t="shared" si="160"/>
        <v>0</v>
      </c>
      <c r="S269" s="244"/>
    </row>
    <row r="270" spans="2:19">
      <c r="B270" s="149"/>
      <c r="C270" s="149"/>
      <c r="D270" s="167"/>
      <c r="E270" s="167"/>
      <c r="F270" s="404"/>
      <c r="G270" s="435"/>
      <c r="H270" s="407">
        <f t="shared" si="161"/>
        <v>1</v>
      </c>
      <c r="I270" s="438">
        <f t="shared" si="162"/>
        <v>0</v>
      </c>
      <c r="J270" s="454">
        <f t="shared" si="158"/>
        <v>0</v>
      </c>
      <c r="K270" s="407">
        <f t="shared" si="163"/>
        <v>2</v>
      </c>
      <c r="L270" s="438">
        <f t="shared" si="164"/>
        <v>0</v>
      </c>
      <c r="M270" s="454">
        <f t="shared" si="159"/>
        <v>0</v>
      </c>
      <c r="N270" s="407">
        <f t="shared" si="165"/>
        <v>5</v>
      </c>
      <c r="O270" s="438">
        <f t="shared" si="166"/>
        <v>0</v>
      </c>
      <c r="P270" s="454">
        <f t="shared" si="160"/>
        <v>0</v>
      </c>
      <c r="S270" s="244"/>
    </row>
    <row r="271" spans="2:19">
      <c r="B271" s="149"/>
      <c r="C271" s="149"/>
      <c r="D271" s="167"/>
      <c r="E271" s="167"/>
      <c r="F271" s="404"/>
      <c r="G271" s="435"/>
      <c r="H271" s="407">
        <f t="shared" si="161"/>
        <v>1</v>
      </c>
      <c r="I271" s="438">
        <f t="shared" si="162"/>
        <v>0</v>
      </c>
      <c r="J271" s="454">
        <f t="shared" si="158"/>
        <v>0</v>
      </c>
      <c r="K271" s="407">
        <f t="shared" si="163"/>
        <v>2</v>
      </c>
      <c r="L271" s="438">
        <f t="shared" si="164"/>
        <v>0</v>
      </c>
      <c r="M271" s="454">
        <f t="shared" si="159"/>
        <v>0</v>
      </c>
      <c r="N271" s="407">
        <f t="shared" si="165"/>
        <v>5</v>
      </c>
      <c r="O271" s="438">
        <f t="shared" si="166"/>
        <v>0</v>
      </c>
      <c r="P271" s="454">
        <f t="shared" si="160"/>
        <v>0</v>
      </c>
      <c r="S271" s="244"/>
    </row>
    <row r="272" spans="2:19">
      <c r="B272" s="149"/>
      <c r="C272" s="149"/>
      <c r="D272" s="167"/>
      <c r="E272" s="167"/>
      <c r="F272" s="404"/>
      <c r="G272" s="435"/>
      <c r="H272" s="407">
        <f t="shared" si="161"/>
        <v>1</v>
      </c>
      <c r="I272" s="438">
        <f t="shared" si="162"/>
        <v>0</v>
      </c>
      <c r="J272" s="454">
        <f t="shared" si="158"/>
        <v>0</v>
      </c>
      <c r="K272" s="407">
        <f t="shared" si="163"/>
        <v>2</v>
      </c>
      <c r="L272" s="438">
        <f t="shared" si="164"/>
        <v>0</v>
      </c>
      <c r="M272" s="454">
        <f t="shared" si="159"/>
        <v>0</v>
      </c>
      <c r="N272" s="407">
        <f t="shared" si="165"/>
        <v>5</v>
      </c>
      <c r="O272" s="438">
        <f t="shared" si="166"/>
        <v>0</v>
      </c>
      <c r="P272" s="454">
        <f t="shared" si="160"/>
        <v>0</v>
      </c>
      <c r="S272" s="244"/>
    </row>
    <row r="273" spans="2:19">
      <c r="B273" s="149"/>
      <c r="C273" s="149"/>
      <c r="D273" s="167"/>
      <c r="E273" s="167"/>
      <c r="F273" s="404"/>
      <c r="G273" s="435"/>
      <c r="H273" s="407">
        <f t="shared" si="161"/>
        <v>1</v>
      </c>
      <c r="I273" s="438">
        <f t="shared" si="162"/>
        <v>0</v>
      </c>
      <c r="J273" s="454">
        <f t="shared" ref="J273:J327" si="167">I273</f>
        <v>0</v>
      </c>
      <c r="K273" s="407">
        <f t="shared" si="163"/>
        <v>2</v>
      </c>
      <c r="L273" s="438">
        <f t="shared" si="164"/>
        <v>0</v>
      </c>
      <c r="M273" s="454">
        <f t="shared" ref="M273:M327" si="168">L273</f>
        <v>0</v>
      </c>
      <c r="N273" s="407">
        <f t="shared" si="165"/>
        <v>5</v>
      </c>
      <c r="O273" s="438">
        <f t="shared" si="166"/>
        <v>0</v>
      </c>
      <c r="P273" s="454">
        <f t="shared" ref="P273:P327" si="169">O273</f>
        <v>0</v>
      </c>
      <c r="S273" s="244"/>
    </row>
    <row r="274" spans="2:19">
      <c r="B274" s="149"/>
      <c r="C274" s="149"/>
      <c r="D274" s="167"/>
      <c r="E274" s="167"/>
      <c r="F274" s="404"/>
      <c r="G274" s="435"/>
      <c r="H274" s="407">
        <f t="shared" si="161"/>
        <v>1</v>
      </c>
      <c r="I274" s="438">
        <f t="shared" si="162"/>
        <v>0</v>
      </c>
      <c r="J274" s="454">
        <f t="shared" si="167"/>
        <v>0</v>
      </c>
      <c r="K274" s="407">
        <f t="shared" si="163"/>
        <v>2</v>
      </c>
      <c r="L274" s="438">
        <f t="shared" si="164"/>
        <v>0</v>
      </c>
      <c r="M274" s="454">
        <f t="shared" si="168"/>
        <v>0</v>
      </c>
      <c r="N274" s="407">
        <f t="shared" si="165"/>
        <v>5</v>
      </c>
      <c r="O274" s="438">
        <f t="shared" si="166"/>
        <v>0</v>
      </c>
      <c r="P274" s="454">
        <f t="shared" si="169"/>
        <v>0</v>
      </c>
      <c r="S274" s="244"/>
    </row>
    <row r="275" spans="2:19">
      <c r="B275" s="149"/>
      <c r="C275" s="149"/>
      <c r="D275" s="167"/>
      <c r="E275" s="167"/>
      <c r="F275" s="404"/>
      <c r="G275" s="435"/>
      <c r="H275" s="407">
        <f t="shared" si="161"/>
        <v>1</v>
      </c>
      <c r="I275" s="438">
        <f t="shared" si="162"/>
        <v>0</v>
      </c>
      <c r="J275" s="454">
        <f t="shared" si="167"/>
        <v>0</v>
      </c>
      <c r="K275" s="407">
        <f t="shared" si="163"/>
        <v>2</v>
      </c>
      <c r="L275" s="438">
        <f t="shared" si="164"/>
        <v>0</v>
      </c>
      <c r="M275" s="454">
        <f t="shared" si="168"/>
        <v>0</v>
      </c>
      <c r="N275" s="407">
        <f t="shared" si="165"/>
        <v>5</v>
      </c>
      <c r="O275" s="438">
        <f t="shared" si="166"/>
        <v>0</v>
      </c>
      <c r="P275" s="454">
        <f t="shared" si="169"/>
        <v>0</v>
      </c>
      <c r="S275" s="244"/>
    </row>
    <row r="276" spans="2:19">
      <c r="B276" s="149"/>
      <c r="C276" s="149"/>
      <c r="D276" s="167"/>
      <c r="E276" s="167"/>
      <c r="F276" s="404"/>
      <c r="G276" s="435"/>
      <c r="H276" s="407">
        <f t="shared" si="161"/>
        <v>1</v>
      </c>
      <c r="I276" s="438">
        <f t="shared" si="162"/>
        <v>0</v>
      </c>
      <c r="J276" s="454">
        <f t="shared" si="167"/>
        <v>0</v>
      </c>
      <c r="K276" s="407">
        <f t="shared" si="163"/>
        <v>2</v>
      </c>
      <c r="L276" s="438">
        <f t="shared" si="164"/>
        <v>0</v>
      </c>
      <c r="M276" s="454">
        <f t="shared" si="168"/>
        <v>0</v>
      </c>
      <c r="N276" s="407">
        <f t="shared" si="165"/>
        <v>5</v>
      </c>
      <c r="O276" s="438">
        <f t="shared" si="166"/>
        <v>0</v>
      </c>
      <c r="P276" s="454">
        <f t="shared" si="169"/>
        <v>0</v>
      </c>
      <c r="S276" s="244"/>
    </row>
    <row r="277" spans="2:19">
      <c r="B277" s="149"/>
      <c r="C277" s="149"/>
      <c r="D277" s="167"/>
      <c r="E277" s="167"/>
      <c r="F277" s="404"/>
      <c r="G277" s="435"/>
      <c r="H277" s="407">
        <f t="shared" si="161"/>
        <v>1</v>
      </c>
      <c r="I277" s="438">
        <f t="shared" si="162"/>
        <v>0</v>
      </c>
      <c r="J277" s="454">
        <f t="shared" si="167"/>
        <v>0</v>
      </c>
      <c r="K277" s="407">
        <f t="shared" si="163"/>
        <v>2</v>
      </c>
      <c r="L277" s="438">
        <f t="shared" si="164"/>
        <v>0</v>
      </c>
      <c r="M277" s="454">
        <f t="shared" si="168"/>
        <v>0</v>
      </c>
      <c r="N277" s="407">
        <f t="shared" si="165"/>
        <v>5</v>
      </c>
      <c r="O277" s="438">
        <f t="shared" si="166"/>
        <v>0</v>
      </c>
      <c r="P277" s="454">
        <f t="shared" si="169"/>
        <v>0</v>
      </c>
      <c r="S277" s="244"/>
    </row>
    <row r="278" spans="2:19">
      <c r="B278" s="149"/>
      <c r="C278" s="149"/>
      <c r="D278" s="167"/>
      <c r="E278" s="167"/>
      <c r="F278" s="404"/>
      <c r="G278" s="435"/>
      <c r="H278" s="407">
        <f t="shared" si="161"/>
        <v>1</v>
      </c>
      <c r="I278" s="438">
        <f t="shared" si="162"/>
        <v>0</v>
      </c>
      <c r="J278" s="454">
        <f t="shared" si="167"/>
        <v>0</v>
      </c>
      <c r="K278" s="407">
        <f t="shared" si="163"/>
        <v>2</v>
      </c>
      <c r="L278" s="438">
        <f t="shared" si="164"/>
        <v>0</v>
      </c>
      <c r="M278" s="454">
        <f t="shared" si="168"/>
        <v>0</v>
      </c>
      <c r="N278" s="407">
        <f t="shared" si="165"/>
        <v>5</v>
      </c>
      <c r="O278" s="438">
        <f t="shared" si="166"/>
        <v>0</v>
      </c>
      <c r="P278" s="454">
        <f t="shared" si="169"/>
        <v>0</v>
      </c>
      <c r="S278" s="244"/>
    </row>
    <row r="279" spans="2:19">
      <c r="B279" s="149"/>
      <c r="C279" s="149"/>
      <c r="D279" s="167"/>
      <c r="E279" s="167"/>
      <c r="F279" s="404"/>
      <c r="G279" s="435"/>
      <c r="H279" s="407">
        <f t="shared" si="161"/>
        <v>1</v>
      </c>
      <c r="I279" s="438">
        <f t="shared" si="162"/>
        <v>0</v>
      </c>
      <c r="J279" s="454">
        <f t="shared" si="167"/>
        <v>0</v>
      </c>
      <c r="K279" s="407">
        <f t="shared" si="163"/>
        <v>2</v>
      </c>
      <c r="L279" s="438">
        <f t="shared" si="164"/>
        <v>0</v>
      </c>
      <c r="M279" s="454">
        <f t="shared" si="168"/>
        <v>0</v>
      </c>
      <c r="N279" s="407">
        <f t="shared" si="165"/>
        <v>5</v>
      </c>
      <c r="O279" s="438">
        <f t="shared" si="166"/>
        <v>0</v>
      </c>
      <c r="P279" s="454">
        <f t="shared" si="169"/>
        <v>0</v>
      </c>
      <c r="S279" s="244"/>
    </row>
    <row r="280" spans="2:19">
      <c r="B280" s="149"/>
      <c r="C280" s="149"/>
      <c r="D280" s="167"/>
      <c r="E280" s="167"/>
      <c r="F280" s="404"/>
      <c r="G280" s="435"/>
      <c r="H280" s="407">
        <f t="shared" si="161"/>
        <v>1</v>
      </c>
      <c r="I280" s="438">
        <f t="shared" si="162"/>
        <v>0</v>
      </c>
      <c r="J280" s="454">
        <f t="shared" si="167"/>
        <v>0</v>
      </c>
      <c r="K280" s="407">
        <f t="shared" si="163"/>
        <v>2</v>
      </c>
      <c r="L280" s="438">
        <f t="shared" si="164"/>
        <v>0</v>
      </c>
      <c r="M280" s="454">
        <f t="shared" si="168"/>
        <v>0</v>
      </c>
      <c r="N280" s="407">
        <f t="shared" si="165"/>
        <v>5</v>
      </c>
      <c r="O280" s="438">
        <f t="shared" si="166"/>
        <v>0</v>
      </c>
      <c r="P280" s="454">
        <f t="shared" si="169"/>
        <v>0</v>
      </c>
      <c r="S280" s="244"/>
    </row>
    <row r="281" spans="2:19">
      <c r="B281" s="149"/>
      <c r="C281" s="149"/>
      <c r="D281" s="167"/>
      <c r="E281" s="167"/>
      <c r="F281" s="404"/>
      <c r="G281" s="435"/>
      <c r="H281" s="407">
        <f t="shared" si="161"/>
        <v>1</v>
      </c>
      <c r="I281" s="438">
        <f t="shared" si="162"/>
        <v>0</v>
      </c>
      <c r="J281" s="454">
        <f t="shared" si="167"/>
        <v>0</v>
      </c>
      <c r="K281" s="407">
        <f t="shared" si="163"/>
        <v>2</v>
      </c>
      <c r="L281" s="438">
        <f t="shared" si="164"/>
        <v>0</v>
      </c>
      <c r="M281" s="454">
        <f t="shared" si="168"/>
        <v>0</v>
      </c>
      <c r="N281" s="407">
        <f t="shared" si="165"/>
        <v>5</v>
      </c>
      <c r="O281" s="438">
        <f t="shared" si="166"/>
        <v>0</v>
      </c>
      <c r="P281" s="454">
        <f t="shared" si="169"/>
        <v>0</v>
      </c>
      <c r="S281" s="244"/>
    </row>
    <row r="282" spans="2:19">
      <c r="B282" s="149"/>
      <c r="C282" s="149"/>
      <c r="D282" s="167"/>
      <c r="E282" s="167"/>
      <c r="F282" s="404"/>
      <c r="G282" s="435"/>
      <c r="H282" s="407">
        <f t="shared" si="161"/>
        <v>1</v>
      </c>
      <c r="I282" s="438">
        <f t="shared" si="162"/>
        <v>0</v>
      </c>
      <c r="J282" s="454">
        <f t="shared" si="167"/>
        <v>0</v>
      </c>
      <c r="K282" s="407">
        <f t="shared" si="163"/>
        <v>2</v>
      </c>
      <c r="L282" s="438">
        <f t="shared" si="164"/>
        <v>0</v>
      </c>
      <c r="M282" s="454">
        <f t="shared" si="168"/>
        <v>0</v>
      </c>
      <c r="N282" s="407">
        <f t="shared" si="165"/>
        <v>5</v>
      </c>
      <c r="O282" s="438">
        <f t="shared" si="166"/>
        <v>0</v>
      </c>
      <c r="P282" s="454">
        <f t="shared" si="169"/>
        <v>0</v>
      </c>
      <c r="S282" s="244"/>
    </row>
    <row r="283" spans="2:19">
      <c r="B283" s="149"/>
      <c r="C283" s="149"/>
      <c r="D283" s="167"/>
      <c r="E283" s="167"/>
      <c r="F283" s="404"/>
      <c r="G283" s="435"/>
      <c r="H283" s="407">
        <f t="shared" si="161"/>
        <v>1</v>
      </c>
      <c r="I283" s="438">
        <f t="shared" si="162"/>
        <v>0</v>
      </c>
      <c r="J283" s="454">
        <f t="shared" si="167"/>
        <v>0</v>
      </c>
      <c r="K283" s="407">
        <f t="shared" si="163"/>
        <v>2</v>
      </c>
      <c r="L283" s="438">
        <f t="shared" si="164"/>
        <v>0</v>
      </c>
      <c r="M283" s="454">
        <f t="shared" si="168"/>
        <v>0</v>
      </c>
      <c r="N283" s="407">
        <f t="shared" si="165"/>
        <v>5</v>
      </c>
      <c r="O283" s="438">
        <f t="shared" si="166"/>
        <v>0</v>
      </c>
      <c r="P283" s="454">
        <f t="shared" si="169"/>
        <v>0</v>
      </c>
      <c r="S283" s="244"/>
    </row>
    <row r="284" spans="2:19">
      <c r="B284" s="149"/>
      <c r="C284" s="149"/>
      <c r="D284" s="167"/>
      <c r="E284" s="167"/>
      <c r="F284" s="404"/>
      <c r="G284" s="435"/>
      <c r="H284" s="407">
        <f t="shared" si="161"/>
        <v>1</v>
      </c>
      <c r="I284" s="438">
        <f t="shared" si="162"/>
        <v>0</v>
      </c>
      <c r="J284" s="454">
        <f t="shared" si="167"/>
        <v>0</v>
      </c>
      <c r="K284" s="407">
        <f t="shared" si="163"/>
        <v>2</v>
      </c>
      <c r="L284" s="438">
        <f t="shared" si="164"/>
        <v>0</v>
      </c>
      <c r="M284" s="454">
        <f t="shared" si="168"/>
        <v>0</v>
      </c>
      <c r="N284" s="407">
        <f t="shared" si="165"/>
        <v>5</v>
      </c>
      <c r="O284" s="438">
        <f t="shared" si="166"/>
        <v>0</v>
      </c>
      <c r="P284" s="454">
        <f t="shared" si="169"/>
        <v>0</v>
      </c>
      <c r="S284" s="244"/>
    </row>
    <row r="285" spans="2:19">
      <c r="B285" s="149"/>
      <c r="C285" s="149"/>
      <c r="D285" s="167"/>
      <c r="E285" s="167"/>
      <c r="F285" s="404"/>
      <c r="G285" s="435"/>
      <c r="H285" s="407">
        <f t="shared" si="161"/>
        <v>1</v>
      </c>
      <c r="I285" s="438">
        <f t="shared" si="162"/>
        <v>0</v>
      </c>
      <c r="J285" s="454">
        <f t="shared" si="167"/>
        <v>0</v>
      </c>
      <c r="K285" s="407">
        <f t="shared" si="163"/>
        <v>2</v>
      </c>
      <c r="L285" s="438">
        <f t="shared" si="164"/>
        <v>0</v>
      </c>
      <c r="M285" s="454">
        <f t="shared" si="168"/>
        <v>0</v>
      </c>
      <c r="N285" s="407">
        <f t="shared" si="165"/>
        <v>5</v>
      </c>
      <c r="O285" s="438">
        <f t="shared" si="166"/>
        <v>0</v>
      </c>
      <c r="P285" s="454">
        <f t="shared" si="169"/>
        <v>0</v>
      </c>
      <c r="S285" s="244"/>
    </row>
    <row r="286" spans="2:19">
      <c r="B286" s="149"/>
      <c r="C286" s="149"/>
      <c r="D286" s="167"/>
      <c r="E286" s="167"/>
      <c r="F286" s="404"/>
      <c r="G286" s="435"/>
      <c r="H286" s="407">
        <f t="shared" si="161"/>
        <v>1</v>
      </c>
      <c r="I286" s="438">
        <f t="shared" si="162"/>
        <v>0</v>
      </c>
      <c r="J286" s="454">
        <f t="shared" si="167"/>
        <v>0</v>
      </c>
      <c r="K286" s="407">
        <f t="shared" si="163"/>
        <v>2</v>
      </c>
      <c r="L286" s="438">
        <f t="shared" si="164"/>
        <v>0</v>
      </c>
      <c r="M286" s="454">
        <f t="shared" si="168"/>
        <v>0</v>
      </c>
      <c r="N286" s="407">
        <f t="shared" si="165"/>
        <v>5</v>
      </c>
      <c r="O286" s="438">
        <f t="shared" si="166"/>
        <v>0</v>
      </c>
      <c r="P286" s="454">
        <f t="shared" si="169"/>
        <v>0</v>
      </c>
      <c r="S286" s="244"/>
    </row>
    <row r="287" spans="2:19">
      <c r="B287" s="149"/>
      <c r="C287" s="149"/>
      <c r="D287" s="167"/>
      <c r="E287" s="167"/>
      <c r="F287" s="404"/>
      <c r="G287" s="435"/>
      <c r="H287" s="407">
        <f t="shared" si="161"/>
        <v>1</v>
      </c>
      <c r="I287" s="438">
        <f t="shared" si="162"/>
        <v>0</v>
      </c>
      <c r="J287" s="454">
        <f t="shared" si="167"/>
        <v>0</v>
      </c>
      <c r="K287" s="407">
        <f t="shared" si="163"/>
        <v>2</v>
      </c>
      <c r="L287" s="438">
        <f t="shared" si="164"/>
        <v>0</v>
      </c>
      <c r="M287" s="454">
        <f t="shared" si="168"/>
        <v>0</v>
      </c>
      <c r="N287" s="407">
        <f t="shared" si="165"/>
        <v>5</v>
      </c>
      <c r="O287" s="438">
        <f t="shared" si="166"/>
        <v>0</v>
      </c>
      <c r="P287" s="454">
        <f t="shared" si="169"/>
        <v>0</v>
      </c>
      <c r="S287" s="244"/>
    </row>
    <row r="288" spans="2:19">
      <c r="B288" s="149"/>
      <c r="C288" s="149"/>
      <c r="D288" s="167"/>
      <c r="E288" s="167"/>
      <c r="F288" s="404"/>
      <c r="G288" s="435"/>
      <c r="H288" s="407">
        <f t="shared" si="161"/>
        <v>1</v>
      </c>
      <c r="I288" s="438">
        <f t="shared" si="162"/>
        <v>0</v>
      </c>
      <c r="J288" s="454">
        <f t="shared" si="167"/>
        <v>0</v>
      </c>
      <c r="K288" s="407">
        <f t="shared" si="163"/>
        <v>2</v>
      </c>
      <c r="L288" s="438">
        <f t="shared" si="164"/>
        <v>0</v>
      </c>
      <c r="M288" s="454">
        <f t="shared" si="168"/>
        <v>0</v>
      </c>
      <c r="N288" s="407">
        <f t="shared" si="165"/>
        <v>5</v>
      </c>
      <c r="O288" s="438">
        <f t="shared" si="166"/>
        <v>0</v>
      </c>
      <c r="P288" s="454">
        <f t="shared" si="169"/>
        <v>0</v>
      </c>
      <c r="S288" s="244"/>
    </row>
    <row r="289" spans="2:19">
      <c r="B289" s="149"/>
      <c r="C289" s="149"/>
      <c r="D289" s="167"/>
      <c r="E289" s="167"/>
      <c r="F289" s="404"/>
      <c r="G289" s="435"/>
      <c r="H289" s="407">
        <f t="shared" si="161"/>
        <v>1</v>
      </c>
      <c r="I289" s="438">
        <f t="shared" si="162"/>
        <v>0</v>
      </c>
      <c r="J289" s="454">
        <f t="shared" si="167"/>
        <v>0</v>
      </c>
      <c r="K289" s="407">
        <f t="shared" si="163"/>
        <v>2</v>
      </c>
      <c r="L289" s="438">
        <f t="shared" si="164"/>
        <v>0</v>
      </c>
      <c r="M289" s="454">
        <f t="shared" si="168"/>
        <v>0</v>
      </c>
      <c r="N289" s="407">
        <f t="shared" si="165"/>
        <v>5</v>
      </c>
      <c r="O289" s="438">
        <f t="shared" si="166"/>
        <v>0</v>
      </c>
      <c r="P289" s="454">
        <f t="shared" si="169"/>
        <v>0</v>
      </c>
      <c r="S289" s="244"/>
    </row>
    <row r="290" spans="2:19">
      <c r="B290" s="149"/>
      <c r="C290" s="149"/>
      <c r="D290" s="167"/>
      <c r="E290" s="167"/>
      <c r="F290" s="404"/>
      <c r="G290" s="435"/>
      <c r="H290" s="407">
        <f t="shared" si="161"/>
        <v>1</v>
      </c>
      <c r="I290" s="438">
        <f t="shared" si="162"/>
        <v>0</v>
      </c>
      <c r="J290" s="454">
        <f t="shared" si="167"/>
        <v>0</v>
      </c>
      <c r="K290" s="407">
        <f t="shared" si="163"/>
        <v>2</v>
      </c>
      <c r="L290" s="438">
        <f t="shared" si="164"/>
        <v>0</v>
      </c>
      <c r="M290" s="454">
        <f t="shared" si="168"/>
        <v>0</v>
      </c>
      <c r="N290" s="407">
        <f t="shared" si="165"/>
        <v>5</v>
      </c>
      <c r="O290" s="438">
        <f t="shared" si="166"/>
        <v>0</v>
      </c>
      <c r="P290" s="454">
        <f t="shared" si="169"/>
        <v>0</v>
      </c>
      <c r="S290" s="244"/>
    </row>
    <row r="291" spans="2:19">
      <c r="B291" s="149"/>
      <c r="C291" s="149"/>
      <c r="D291" s="167"/>
      <c r="E291" s="167"/>
      <c r="F291" s="404"/>
      <c r="G291" s="435"/>
      <c r="H291" s="407">
        <f t="shared" si="161"/>
        <v>1</v>
      </c>
      <c r="I291" s="438">
        <f t="shared" si="162"/>
        <v>0</v>
      </c>
      <c r="J291" s="454">
        <f t="shared" si="167"/>
        <v>0</v>
      </c>
      <c r="K291" s="407">
        <f t="shared" si="163"/>
        <v>2</v>
      </c>
      <c r="L291" s="438">
        <f t="shared" si="164"/>
        <v>0</v>
      </c>
      <c r="M291" s="454">
        <f t="shared" si="168"/>
        <v>0</v>
      </c>
      <c r="N291" s="407">
        <f t="shared" si="165"/>
        <v>5</v>
      </c>
      <c r="O291" s="438">
        <f t="shared" si="166"/>
        <v>0</v>
      </c>
      <c r="P291" s="454">
        <f t="shared" si="169"/>
        <v>0</v>
      </c>
      <c r="S291" s="244"/>
    </row>
    <row r="292" spans="2:19">
      <c r="B292" s="149"/>
      <c r="C292" s="149"/>
      <c r="D292" s="167"/>
      <c r="E292" s="167"/>
      <c r="F292" s="404"/>
      <c r="G292" s="435"/>
      <c r="H292" s="407">
        <f t="shared" si="161"/>
        <v>1</v>
      </c>
      <c r="I292" s="438">
        <f t="shared" si="162"/>
        <v>0</v>
      </c>
      <c r="J292" s="454">
        <f t="shared" si="167"/>
        <v>0</v>
      </c>
      <c r="K292" s="407">
        <f t="shared" si="163"/>
        <v>2</v>
      </c>
      <c r="L292" s="438">
        <f t="shared" si="164"/>
        <v>0</v>
      </c>
      <c r="M292" s="454">
        <f t="shared" si="168"/>
        <v>0</v>
      </c>
      <c r="N292" s="407">
        <f t="shared" si="165"/>
        <v>5</v>
      </c>
      <c r="O292" s="438">
        <f t="shared" si="166"/>
        <v>0</v>
      </c>
      <c r="P292" s="454">
        <f t="shared" si="169"/>
        <v>0</v>
      </c>
      <c r="S292" s="244"/>
    </row>
    <row r="293" spans="2:19">
      <c r="B293" s="149"/>
      <c r="C293" s="149"/>
      <c r="D293" s="167"/>
      <c r="E293" s="167"/>
      <c r="F293" s="404"/>
      <c r="G293" s="435"/>
      <c r="H293" s="407">
        <f t="shared" si="161"/>
        <v>1</v>
      </c>
      <c r="I293" s="438">
        <f t="shared" si="162"/>
        <v>0</v>
      </c>
      <c r="J293" s="454">
        <f t="shared" si="167"/>
        <v>0</v>
      </c>
      <c r="K293" s="407">
        <f t="shared" si="163"/>
        <v>2</v>
      </c>
      <c r="L293" s="438">
        <f t="shared" si="164"/>
        <v>0</v>
      </c>
      <c r="M293" s="454">
        <f t="shared" si="168"/>
        <v>0</v>
      </c>
      <c r="N293" s="407">
        <f t="shared" si="165"/>
        <v>5</v>
      </c>
      <c r="O293" s="438">
        <f t="shared" si="166"/>
        <v>0</v>
      </c>
      <c r="P293" s="454">
        <f t="shared" si="169"/>
        <v>0</v>
      </c>
      <c r="S293" s="244"/>
    </row>
    <row r="294" spans="2:19">
      <c r="B294" s="149"/>
      <c r="C294" s="149"/>
      <c r="D294" s="167"/>
      <c r="E294" s="167"/>
      <c r="F294" s="404"/>
      <c r="G294" s="435"/>
      <c r="H294" s="407">
        <f t="shared" si="161"/>
        <v>1</v>
      </c>
      <c r="I294" s="438">
        <f t="shared" si="162"/>
        <v>0</v>
      </c>
      <c r="J294" s="454">
        <f t="shared" si="167"/>
        <v>0</v>
      </c>
      <c r="K294" s="407">
        <f t="shared" si="163"/>
        <v>2</v>
      </c>
      <c r="L294" s="438">
        <f t="shared" si="164"/>
        <v>0</v>
      </c>
      <c r="M294" s="454">
        <f t="shared" si="168"/>
        <v>0</v>
      </c>
      <c r="N294" s="407">
        <f t="shared" si="165"/>
        <v>5</v>
      </c>
      <c r="O294" s="438">
        <f t="shared" si="166"/>
        <v>0</v>
      </c>
      <c r="P294" s="454">
        <f t="shared" si="169"/>
        <v>0</v>
      </c>
      <c r="S294" s="244"/>
    </row>
    <row r="295" spans="2:19">
      <c r="B295" s="149"/>
      <c r="C295" s="149"/>
      <c r="D295" s="167"/>
      <c r="E295" s="167"/>
      <c r="F295" s="404"/>
      <c r="G295" s="435"/>
      <c r="H295" s="407">
        <f t="shared" si="161"/>
        <v>1</v>
      </c>
      <c r="I295" s="438">
        <f t="shared" si="162"/>
        <v>0</v>
      </c>
      <c r="J295" s="454">
        <f t="shared" si="167"/>
        <v>0</v>
      </c>
      <c r="K295" s="407">
        <f t="shared" si="163"/>
        <v>2</v>
      </c>
      <c r="L295" s="438">
        <f t="shared" si="164"/>
        <v>0</v>
      </c>
      <c r="M295" s="454">
        <f t="shared" si="168"/>
        <v>0</v>
      </c>
      <c r="N295" s="407">
        <f t="shared" si="165"/>
        <v>5</v>
      </c>
      <c r="O295" s="438">
        <f t="shared" si="166"/>
        <v>0</v>
      </c>
      <c r="P295" s="454">
        <f t="shared" si="169"/>
        <v>0</v>
      </c>
      <c r="S295" s="244"/>
    </row>
    <row r="296" spans="2:19">
      <c r="B296" s="149"/>
      <c r="C296" s="149"/>
      <c r="D296" s="167"/>
      <c r="E296" s="167"/>
      <c r="F296" s="404"/>
      <c r="G296" s="435"/>
      <c r="H296" s="407">
        <f t="shared" si="161"/>
        <v>1</v>
      </c>
      <c r="I296" s="438">
        <f t="shared" si="162"/>
        <v>0</v>
      </c>
      <c r="J296" s="454">
        <f t="shared" si="167"/>
        <v>0</v>
      </c>
      <c r="K296" s="407">
        <f t="shared" si="163"/>
        <v>2</v>
      </c>
      <c r="L296" s="438">
        <f t="shared" si="164"/>
        <v>0</v>
      </c>
      <c r="M296" s="454">
        <f t="shared" si="168"/>
        <v>0</v>
      </c>
      <c r="N296" s="407">
        <f t="shared" si="165"/>
        <v>5</v>
      </c>
      <c r="O296" s="438">
        <f t="shared" si="166"/>
        <v>0</v>
      </c>
      <c r="P296" s="454">
        <f t="shared" si="169"/>
        <v>0</v>
      </c>
      <c r="S296" s="244"/>
    </row>
    <row r="297" spans="2:19">
      <c r="B297" s="149"/>
      <c r="C297" s="149"/>
      <c r="D297" s="167"/>
      <c r="E297" s="167"/>
      <c r="F297" s="404"/>
      <c r="G297" s="435"/>
      <c r="H297" s="407">
        <f t="shared" si="161"/>
        <v>1</v>
      </c>
      <c r="I297" s="438">
        <f t="shared" si="162"/>
        <v>0</v>
      </c>
      <c r="J297" s="454">
        <f t="shared" si="167"/>
        <v>0</v>
      </c>
      <c r="K297" s="407">
        <f t="shared" si="163"/>
        <v>2</v>
      </c>
      <c r="L297" s="438">
        <f t="shared" si="164"/>
        <v>0</v>
      </c>
      <c r="M297" s="454">
        <f t="shared" si="168"/>
        <v>0</v>
      </c>
      <c r="N297" s="407">
        <f t="shared" si="165"/>
        <v>5</v>
      </c>
      <c r="O297" s="438">
        <f t="shared" si="166"/>
        <v>0</v>
      </c>
      <c r="P297" s="454">
        <f t="shared" si="169"/>
        <v>0</v>
      </c>
      <c r="S297" s="244"/>
    </row>
    <row r="298" spans="2:19">
      <c r="B298" s="149"/>
      <c r="C298" s="149"/>
      <c r="D298" s="167"/>
      <c r="E298" s="167"/>
      <c r="F298" s="404"/>
      <c r="G298" s="435"/>
      <c r="H298" s="407">
        <f t="shared" si="161"/>
        <v>1</v>
      </c>
      <c r="I298" s="438">
        <f t="shared" si="162"/>
        <v>0</v>
      </c>
      <c r="J298" s="454">
        <f t="shared" si="167"/>
        <v>0</v>
      </c>
      <c r="K298" s="407">
        <f t="shared" si="163"/>
        <v>2</v>
      </c>
      <c r="L298" s="438">
        <f t="shared" si="164"/>
        <v>0</v>
      </c>
      <c r="M298" s="454">
        <f t="shared" si="168"/>
        <v>0</v>
      </c>
      <c r="N298" s="407">
        <f t="shared" si="165"/>
        <v>5</v>
      </c>
      <c r="O298" s="438">
        <f t="shared" si="166"/>
        <v>0</v>
      </c>
      <c r="P298" s="454">
        <f t="shared" si="169"/>
        <v>0</v>
      </c>
      <c r="S298" s="244"/>
    </row>
    <row r="299" spans="2:19">
      <c r="B299" s="149"/>
      <c r="C299" s="149"/>
      <c r="D299" s="167"/>
      <c r="E299" s="167"/>
      <c r="F299" s="404"/>
      <c r="G299" s="435"/>
      <c r="H299" s="407">
        <f t="shared" si="161"/>
        <v>1</v>
      </c>
      <c r="I299" s="438">
        <f t="shared" si="162"/>
        <v>0</v>
      </c>
      <c r="J299" s="454">
        <f t="shared" si="167"/>
        <v>0</v>
      </c>
      <c r="K299" s="407">
        <f t="shared" si="163"/>
        <v>2</v>
      </c>
      <c r="L299" s="438">
        <f t="shared" si="164"/>
        <v>0</v>
      </c>
      <c r="M299" s="454">
        <f t="shared" si="168"/>
        <v>0</v>
      </c>
      <c r="N299" s="407">
        <f t="shared" si="165"/>
        <v>5</v>
      </c>
      <c r="O299" s="438">
        <f t="shared" si="166"/>
        <v>0</v>
      </c>
      <c r="P299" s="454">
        <f t="shared" si="169"/>
        <v>0</v>
      </c>
      <c r="S299" s="244"/>
    </row>
    <row r="300" spans="2:19">
      <c r="B300" s="149"/>
      <c r="C300" s="149"/>
      <c r="D300" s="167"/>
      <c r="E300" s="167"/>
      <c r="F300" s="404"/>
      <c r="G300" s="435"/>
      <c r="H300" s="407">
        <f t="shared" si="161"/>
        <v>1</v>
      </c>
      <c r="I300" s="438">
        <f t="shared" si="162"/>
        <v>0</v>
      </c>
      <c r="J300" s="454">
        <f t="shared" si="167"/>
        <v>0</v>
      </c>
      <c r="K300" s="407">
        <f t="shared" si="163"/>
        <v>2</v>
      </c>
      <c r="L300" s="438">
        <f t="shared" si="164"/>
        <v>0</v>
      </c>
      <c r="M300" s="454">
        <f t="shared" si="168"/>
        <v>0</v>
      </c>
      <c r="N300" s="407">
        <f t="shared" si="165"/>
        <v>5</v>
      </c>
      <c r="O300" s="438">
        <f t="shared" si="166"/>
        <v>0</v>
      </c>
      <c r="P300" s="454">
        <f t="shared" si="169"/>
        <v>0</v>
      </c>
      <c r="S300" s="244"/>
    </row>
    <row r="301" spans="2:19">
      <c r="B301" s="149"/>
      <c r="C301" s="149"/>
      <c r="D301" s="167"/>
      <c r="E301" s="167"/>
      <c r="F301" s="404"/>
      <c r="G301" s="435"/>
      <c r="H301" s="407">
        <f t="shared" si="161"/>
        <v>1</v>
      </c>
      <c r="I301" s="438">
        <f t="shared" si="162"/>
        <v>0</v>
      </c>
      <c r="J301" s="454">
        <f t="shared" si="167"/>
        <v>0</v>
      </c>
      <c r="K301" s="407">
        <f t="shared" si="163"/>
        <v>2</v>
      </c>
      <c r="L301" s="438">
        <f t="shared" si="164"/>
        <v>0</v>
      </c>
      <c r="M301" s="454">
        <f t="shared" si="168"/>
        <v>0</v>
      </c>
      <c r="N301" s="407">
        <f t="shared" si="165"/>
        <v>5</v>
      </c>
      <c r="O301" s="438">
        <f t="shared" si="166"/>
        <v>0</v>
      </c>
      <c r="P301" s="454">
        <f t="shared" si="169"/>
        <v>0</v>
      </c>
      <c r="S301" s="244"/>
    </row>
    <row r="302" spans="2:19">
      <c r="B302" s="149"/>
      <c r="C302" s="149"/>
      <c r="D302" s="167"/>
      <c r="E302" s="167"/>
      <c r="F302" s="404"/>
      <c r="G302" s="435"/>
      <c r="H302" s="407">
        <f t="shared" si="161"/>
        <v>1</v>
      </c>
      <c r="I302" s="438">
        <f t="shared" si="162"/>
        <v>0</v>
      </c>
      <c r="J302" s="454">
        <f t="shared" si="167"/>
        <v>0</v>
      </c>
      <c r="K302" s="407">
        <f t="shared" si="163"/>
        <v>2</v>
      </c>
      <c r="L302" s="438">
        <f t="shared" si="164"/>
        <v>0</v>
      </c>
      <c r="M302" s="454">
        <f t="shared" si="168"/>
        <v>0</v>
      </c>
      <c r="N302" s="407">
        <f t="shared" si="165"/>
        <v>5</v>
      </c>
      <c r="O302" s="438">
        <f t="shared" si="166"/>
        <v>0</v>
      </c>
      <c r="P302" s="454">
        <f t="shared" si="169"/>
        <v>0</v>
      </c>
      <c r="S302" s="244"/>
    </row>
    <row r="303" spans="2:19">
      <c r="B303" s="149"/>
      <c r="C303" s="149"/>
      <c r="D303" s="167"/>
      <c r="E303" s="167"/>
      <c r="F303" s="404"/>
      <c r="G303" s="435"/>
      <c r="H303" s="407">
        <f t="shared" si="161"/>
        <v>1</v>
      </c>
      <c r="I303" s="438">
        <f t="shared" si="162"/>
        <v>0</v>
      </c>
      <c r="J303" s="454">
        <f t="shared" si="167"/>
        <v>0</v>
      </c>
      <c r="K303" s="407">
        <f t="shared" si="163"/>
        <v>2</v>
      </c>
      <c r="L303" s="438">
        <f t="shared" si="164"/>
        <v>0</v>
      </c>
      <c r="M303" s="454">
        <f t="shared" si="168"/>
        <v>0</v>
      </c>
      <c r="N303" s="407">
        <f t="shared" si="165"/>
        <v>5</v>
      </c>
      <c r="O303" s="438">
        <f t="shared" si="166"/>
        <v>0</v>
      </c>
      <c r="P303" s="454">
        <f t="shared" si="169"/>
        <v>0</v>
      </c>
      <c r="S303" s="244"/>
    </row>
    <row r="304" spans="2:19">
      <c r="B304" s="149"/>
      <c r="C304" s="149"/>
      <c r="D304" s="167"/>
      <c r="E304" s="167"/>
      <c r="F304" s="404"/>
      <c r="G304" s="435"/>
      <c r="H304" s="407">
        <f t="shared" si="161"/>
        <v>1</v>
      </c>
      <c r="I304" s="438">
        <f t="shared" si="162"/>
        <v>0</v>
      </c>
      <c r="J304" s="454">
        <f t="shared" si="167"/>
        <v>0</v>
      </c>
      <c r="K304" s="407">
        <f t="shared" si="163"/>
        <v>2</v>
      </c>
      <c r="L304" s="438">
        <f t="shared" si="164"/>
        <v>0</v>
      </c>
      <c r="M304" s="454">
        <f t="shared" si="168"/>
        <v>0</v>
      </c>
      <c r="N304" s="407">
        <f t="shared" si="165"/>
        <v>5</v>
      </c>
      <c r="O304" s="438">
        <f t="shared" si="166"/>
        <v>0</v>
      </c>
      <c r="P304" s="454">
        <f t="shared" si="169"/>
        <v>0</v>
      </c>
      <c r="S304" s="244"/>
    </row>
    <row r="305" spans="2:19">
      <c r="B305" s="149"/>
      <c r="C305" s="149"/>
      <c r="D305" s="167"/>
      <c r="E305" s="167"/>
      <c r="F305" s="404"/>
      <c r="G305" s="435"/>
      <c r="H305" s="407">
        <f t="shared" si="161"/>
        <v>1</v>
      </c>
      <c r="I305" s="438">
        <f t="shared" si="162"/>
        <v>0</v>
      </c>
      <c r="J305" s="454">
        <f t="shared" si="167"/>
        <v>0</v>
      </c>
      <c r="K305" s="407">
        <f t="shared" si="163"/>
        <v>2</v>
      </c>
      <c r="L305" s="438">
        <f t="shared" si="164"/>
        <v>0</v>
      </c>
      <c r="M305" s="454">
        <f t="shared" si="168"/>
        <v>0</v>
      </c>
      <c r="N305" s="407">
        <f t="shared" si="165"/>
        <v>5</v>
      </c>
      <c r="O305" s="438">
        <f t="shared" si="166"/>
        <v>0</v>
      </c>
      <c r="P305" s="454">
        <f t="shared" si="169"/>
        <v>0</v>
      </c>
      <c r="S305" s="244"/>
    </row>
    <row r="306" spans="2:19">
      <c r="B306" s="149"/>
      <c r="C306" s="149"/>
      <c r="D306" s="167"/>
      <c r="E306" s="167"/>
      <c r="F306" s="404"/>
      <c r="G306" s="435"/>
      <c r="H306" s="407">
        <f t="shared" si="161"/>
        <v>1</v>
      </c>
      <c r="I306" s="438">
        <f t="shared" si="162"/>
        <v>0</v>
      </c>
      <c r="J306" s="454">
        <f t="shared" si="167"/>
        <v>0</v>
      </c>
      <c r="K306" s="407">
        <f t="shared" si="163"/>
        <v>2</v>
      </c>
      <c r="L306" s="438">
        <f t="shared" si="164"/>
        <v>0</v>
      </c>
      <c r="M306" s="454">
        <f t="shared" si="168"/>
        <v>0</v>
      </c>
      <c r="N306" s="407">
        <f t="shared" si="165"/>
        <v>5</v>
      </c>
      <c r="O306" s="438">
        <f t="shared" si="166"/>
        <v>0</v>
      </c>
      <c r="P306" s="454">
        <f t="shared" si="169"/>
        <v>0</v>
      </c>
      <c r="S306" s="244"/>
    </row>
    <row r="307" spans="2:19">
      <c r="B307" s="149"/>
      <c r="C307" s="149"/>
      <c r="D307" s="167"/>
      <c r="E307" s="167"/>
      <c r="F307" s="404"/>
      <c r="G307" s="435"/>
      <c r="H307" s="407">
        <f t="shared" si="161"/>
        <v>1</v>
      </c>
      <c r="I307" s="438">
        <f t="shared" si="162"/>
        <v>0</v>
      </c>
      <c r="J307" s="454">
        <f t="shared" si="167"/>
        <v>0</v>
      </c>
      <c r="K307" s="407">
        <f t="shared" si="163"/>
        <v>2</v>
      </c>
      <c r="L307" s="438">
        <f t="shared" si="164"/>
        <v>0</v>
      </c>
      <c r="M307" s="454">
        <f t="shared" si="168"/>
        <v>0</v>
      </c>
      <c r="N307" s="407">
        <f t="shared" si="165"/>
        <v>5</v>
      </c>
      <c r="O307" s="438">
        <f t="shared" si="166"/>
        <v>0</v>
      </c>
      <c r="P307" s="454">
        <f t="shared" si="169"/>
        <v>0</v>
      </c>
      <c r="S307" s="244"/>
    </row>
    <row r="308" spans="2:19">
      <c r="B308" s="149"/>
      <c r="C308" s="149"/>
      <c r="D308" s="167"/>
      <c r="E308" s="167"/>
      <c r="F308" s="404"/>
      <c r="G308" s="435"/>
      <c r="H308" s="407">
        <f t="shared" si="161"/>
        <v>1</v>
      </c>
      <c r="I308" s="438">
        <f t="shared" si="162"/>
        <v>0</v>
      </c>
      <c r="J308" s="454">
        <f t="shared" si="167"/>
        <v>0</v>
      </c>
      <c r="K308" s="407">
        <f t="shared" si="163"/>
        <v>2</v>
      </c>
      <c r="L308" s="438">
        <f t="shared" si="164"/>
        <v>0</v>
      </c>
      <c r="M308" s="454">
        <f t="shared" si="168"/>
        <v>0</v>
      </c>
      <c r="N308" s="407">
        <f t="shared" si="165"/>
        <v>5</v>
      </c>
      <c r="O308" s="438">
        <f t="shared" si="166"/>
        <v>0</v>
      </c>
      <c r="P308" s="454">
        <f t="shared" si="169"/>
        <v>0</v>
      </c>
      <c r="S308" s="244"/>
    </row>
    <row r="309" spans="2:19">
      <c r="B309" s="149"/>
      <c r="C309" s="149"/>
      <c r="D309" s="167"/>
      <c r="E309" s="167"/>
      <c r="F309" s="404"/>
      <c r="G309" s="435"/>
      <c r="H309" s="407">
        <f t="shared" si="161"/>
        <v>1</v>
      </c>
      <c r="I309" s="438">
        <f t="shared" si="162"/>
        <v>0</v>
      </c>
      <c r="J309" s="454">
        <f t="shared" si="167"/>
        <v>0</v>
      </c>
      <c r="K309" s="407">
        <f t="shared" si="163"/>
        <v>2</v>
      </c>
      <c r="L309" s="438">
        <f t="shared" si="164"/>
        <v>0</v>
      </c>
      <c r="M309" s="454">
        <f t="shared" si="168"/>
        <v>0</v>
      </c>
      <c r="N309" s="407">
        <f t="shared" si="165"/>
        <v>5</v>
      </c>
      <c r="O309" s="438">
        <f t="shared" si="166"/>
        <v>0</v>
      </c>
      <c r="P309" s="454">
        <f t="shared" si="169"/>
        <v>0</v>
      </c>
      <c r="S309" s="244"/>
    </row>
    <row r="310" spans="2:19">
      <c r="B310" s="149"/>
      <c r="C310" s="149"/>
      <c r="D310" s="167"/>
      <c r="E310" s="167"/>
      <c r="F310" s="404"/>
      <c r="G310" s="435"/>
      <c r="H310" s="407">
        <f t="shared" si="161"/>
        <v>1</v>
      </c>
      <c r="I310" s="438">
        <f t="shared" si="162"/>
        <v>0</v>
      </c>
      <c r="J310" s="454">
        <f t="shared" si="167"/>
        <v>0</v>
      </c>
      <c r="K310" s="407">
        <f t="shared" si="163"/>
        <v>2</v>
      </c>
      <c r="L310" s="438">
        <f t="shared" si="164"/>
        <v>0</v>
      </c>
      <c r="M310" s="454">
        <f t="shared" si="168"/>
        <v>0</v>
      </c>
      <c r="N310" s="407">
        <f t="shared" si="165"/>
        <v>5</v>
      </c>
      <c r="O310" s="438">
        <f t="shared" si="166"/>
        <v>0</v>
      </c>
      <c r="P310" s="454">
        <f t="shared" si="169"/>
        <v>0</v>
      </c>
      <c r="S310" s="244"/>
    </row>
    <row r="311" spans="2:19">
      <c r="B311" s="149"/>
      <c r="C311" s="149"/>
      <c r="D311" s="167"/>
      <c r="E311" s="167"/>
      <c r="F311" s="404"/>
      <c r="G311" s="435"/>
      <c r="H311" s="407">
        <f t="shared" si="161"/>
        <v>1</v>
      </c>
      <c r="I311" s="438">
        <f t="shared" si="162"/>
        <v>0</v>
      </c>
      <c r="J311" s="454">
        <f t="shared" si="167"/>
        <v>0</v>
      </c>
      <c r="K311" s="407">
        <f t="shared" si="163"/>
        <v>2</v>
      </c>
      <c r="L311" s="438">
        <f t="shared" si="164"/>
        <v>0</v>
      </c>
      <c r="M311" s="454">
        <f t="shared" si="168"/>
        <v>0</v>
      </c>
      <c r="N311" s="407">
        <f t="shared" si="165"/>
        <v>5</v>
      </c>
      <c r="O311" s="438">
        <f t="shared" si="166"/>
        <v>0</v>
      </c>
      <c r="P311" s="454">
        <f t="shared" si="169"/>
        <v>0</v>
      </c>
      <c r="S311" s="244"/>
    </row>
    <row r="312" spans="2:19">
      <c r="B312" s="149"/>
      <c r="C312" s="149"/>
      <c r="D312" s="167"/>
      <c r="E312" s="167"/>
      <c r="F312" s="404"/>
      <c r="G312" s="435"/>
      <c r="H312" s="407">
        <f t="shared" si="161"/>
        <v>1</v>
      </c>
      <c r="I312" s="438">
        <f t="shared" si="162"/>
        <v>0</v>
      </c>
      <c r="J312" s="454">
        <f t="shared" si="167"/>
        <v>0</v>
      </c>
      <c r="K312" s="407">
        <f t="shared" si="163"/>
        <v>2</v>
      </c>
      <c r="L312" s="438">
        <f t="shared" si="164"/>
        <v>0</v>
      </c>
      <c r="M312" s="454">
        <f t="shared" si="168"/>
        <v>0</v>
      </c>
      <c r="N312" s="407">
        <f t="shared" si="165"/>
        <v>5</v>
      </c>
      <c r="O312" s="438">
        <f t="shared" si="166"/>
        <v>0</v>
      </c>
      <c r="P312" s="454">
        <f t="shared" si="169"/>
        <v>0</v>
      </c>
      <c r="S312" s="244"/>
    </row>
    <row r="313" spans="2:19">
      <c r="B313" s="149"/>
      <c r="C313" s="149"/>
      <c r="D313" s="167"/>
      <c r="E313" s="167"/>
      <c r="F313" s="404"/>
      <c r="G313" s="435"/>
      <c r="H313" s="407">
        <f t="shared" si="161"/>
        <v>1</v>
      </c>
      <c r="I313" s="438">
        <f t="shared" si="162"/>
        <v>0</v>
      </c>
      <c r="J313" s="454">
        <f t="shared" si="167"/>
        <v>0</v>
      </c>
      <c r="K313" s="407">
        <f t="shared" si="163"/>
        <v>2</v>
      </c>
      <c r="L313" s="438">
        <f t="shared" si="164"/>
        <v>0</v>
      </c>
      <c r="M313" s="454">
        <f t="shared" si="168"/>
        <v>0</v>
      </c>
      <c r="N313" s="407">
        <f t="shared" si="165"/>
        <v>5</v>
      </c>
      <c r="O313" s="438">
        <f t="shared" si="166"/>
        <v>0</v>
      </c>
      <c r="P313" s="454">
        <f t="shared" si="169"/>
        <v>0</v>
      </c>
      <c r="S313" s="244"/>
    </row>
    <row r="314" spans="2:19">
      <c r="B314" s="149"/>
      <c r="C314" s="149"/>
      <c r="D314" s="167"/>
      <c r="E314" s="167"/>
      <c r="F314" s="404"/>
      <c r="G314" s="435"/>
      <c r="H314" s="407">
        <f t="shared" si="161"/>
        <v>1</v>
      </c>
      <c r="I314" s="438">
        <f t="shared" si="162"/>
        <v>0</v>
      </c>
      <c r="J314" s="454">
        <f t="shared" si="167"/>
        <v>0</v>
      </c>
      <c r="K314" s="407">
        <f t="shared" si="163"/>
        <v>2</v>
      </c>
      <c r="L314" s="438">
        <f t="shared" si="164"/>
        <v>0</v>
      </c>
      <c r="M314" s="454">
        <f t="shared" si="168"/>
        <v>0</v>
      </c>
      <c r="N314" s="407">
        <f t="shared" si="165"/>
        <v>5</v>
      </c>
      <c r="O314" s="438">
        <f t="shared" si="166"/>
        <v>0</v>
      </c>
      <c r="P314" s="454">
        <f t="shared" si="169"/>
        <v>0</v>
      </c>
      <c r="S314" s="244"/>
    </row>
    <row r="315" spans="2:19">
      <c r="B315" s="149"/>
      <c r="C315" s="149"/>
      <c r="D315" s="167"/>
      <c r="E315" s="167"/>
      <c r="F315" s="404"/>
      <c r="G315" s="435"/>
      <c r="H315" s="407">
        <f t="shared" si="161"/>
        <v>1</v>
      </c>
      <c r="I315" s="438">
        <f t="shared" si="162"/>
        <v>0</v>
      </c>
      <c r="J315" s="454">
        <f t="shared" si="167"/>
        <v>0</v>
      </c>
      <c r="K315" s="407">
        <f t="shared" si="163"/>
        <v>2</v>
      </c>
      <c r="L315" s="438">
        <f t="shared" si="164"/>
        <v>0</v>
      </c>
      <c r="M315" s="454">
        <f t="shared" si="168"/>
        <v>0</v>
      </c>
      <c r="N315" s="407">
        <f t="shared" si="165"/>
        <v>5</v>
      </c>
      <c r="O315" s="438">
        <f t="shared" si="166"/>
        <v>0</v>
      </c>
      <c r="P315" s="454">
        <f t="shared" si="169"/>
        <v>0</v>
      </c>
      <c r="S315" s="244"/>
    </row>
    <row r="316" spans="2:19">
      <c r="B316" s="149"/>
      <c r="C316" s="149"/>
      <c r="D316" s="167"/>
      <c r="E316" s="167"/>
      <c r="F316" s="404"/>
      <c r="G316" s="435"/>
      <c r="H316" s="407">
        <f t="shared" si="161"/>
        <v>1</v>
      </c>
      <c r="I316" s="438">
        <f t="shared" si="162"/>
        <v>0</v>
      </c>
      <c r="J316" s="454">
        <f t="shared" si="167"/>
        <v>0</v>
      </c>
      <c r="K316" s="407">
        <f t="shared" si="163"/>
        <v>2</v>
      </c>
      <c r="L316" s="438">
        <f t="shared" si="164"/>
        <v>0</v>
      </c>
      <c r="M316" s="454">
        <f t="shared" si="168"/>
        <v>0</v>
      </c>
      <c r="N316" s="407">
        <f t="shared" si="165"/>
        <v>5</v>
      </c>
      <c r="O316" s="438">
        <f t="shared" si="166"/>
        <v>0</v>
      </c>
      <c r="P316" s="454">
        <f t="shared" si="169"/>
        <v>0</v>
      </c>
      <c r="S316" s="244"/>
    </row>
    <row r="317" spans="2:19">
      <c r="B317" s="149"/>
      <c r="C317" s="149"/>
      <c r="D317" s="167"/>
      <c r="E317" s="167"/>
      <c r="F317" s="404"/>
      <c r="G317" s="435"/>
      <c r="H317" s="407">
        <f t="shared" si="161"/>
        <v>1</v>
      </c>
      <c r="I317" s="438">
        <f t="shared" si="162"/>
        <v>0</v>
      </c>
      <c r="J317" s="454">
        <f t="shared" si="167"/>
        <v>0</v>
      </c>
      <c r="K317" s="407">
        <f t="shared" si="163"/>
        <v>2</v>
      </c>
      <c r="L317" s="438">
        <f t="shared" si="164"/>
        <v>0</v>
      </c>
      <c r="M317" s="454">
        <f t="shared" si="168"/>
        <v>0</v>
      </c>
      <c r="N317" s="407">
        <f t="shared" si="165"/>
        <v>5</v>
      </c>
      <c r="O317" s="438">
        <f t="shared" si="166"/>
        <v>0</v>
      </c>
      <c r="P317" s="454">
        <f t="shared" si="169"/>
        <v>0</v>
      </c>
      <c r="S317" s="244"/>
    </row>
    <row r="318" spans="2:19">
      <c r="B318" s="149"/>
      <c r="C318" s="149"/>
      <c r="D318" s="167"/>
      <c r="E318" s="167"/>
      <c r="F318" s="404"/>
      <c r="G318" s="435"/>
      <c r="H318" s="407">
        <f t="shared" si="161"/>
        <v>1</v>
      </c>
      <c r="I318" s="438">
        <f t="shared" si="162"/>
        <v>0</v>
      </c>
      <c r="J318" s="454">
        <f t="shared" si="167"/>
        <v>0</v>
      </c>
      <c r="K318" s="407">
        <f t="shared" si="163"/>
        <v>2</v>
      </c>
      <c r="L318" s="438">
        <f t="shared" si="164"/>
        <v>0</v>
      </c>
      <c r="M318" s="454">
        <f t="shared" si="168"/>
        <v>0</v>
      </c>
      <c r="N318" s="407">
        <f t="shared" si="165"/>
        <v>5</v>
      </c>
      <c r="O318" s="438">
        <f t="shared" si="166"/>
        <v>0</v>
      </c>
      <c r="P318" s="454">
        <f t="shared" si="169"/>
        <v>0</v>
      </c>
      <c r="S318" s="244"/>
    </row>
    <row r="319" spans="2:19">
      <c r="B319" s="149"/>
      <c r="C319" s="149"/>
      <c r="D319" s="167"/>
      <c r="E319" s="167"/>
      <c r="F319" s="404"/>
      <c r="G319" s="435"/>
      <c r="H319" s="407">
        <f t="shared" si="161"/>
        <v>1</v>
      </c>
      <c r="I319" s="438">
        <f t="shared" si="162"/>
        <v>0</v>
      </c>
      <c r="J319" s="454">
        <f t="shared" si="167"/>
        <v>0</v>
      </c>
      <c r="K319" s="407">
        <f t="shared" si="163"/>
        <v>2</v>
      </c>
      <c r="L319" s="438">
        <f t="shared" si="164"/>
        <v>0</v>
      </c>
      <c r="M319" s="454">
        <f t="shared" si="168"/>
        <v>0</v>
      </c>
      <c r="N319" s="407">
        <f t="shared" si="165"/>
        <v>5</v>
      </c>
      <c r="O319" s="438">
        <f t="shared" si="166"/>
        <v>0</v>
      </c>
      <c r="P319" s="454">
        <f t="shared" si="169"/>
        <v>0</v>
      </c>
      <c r="S319" s="244"/>
    </row>
    <row r="320" spans="2:19">
      <c r="B320" s="149"/>
      <c r="C320" s="149"/>
      <c r="D320" s="167"/>
      <c r="E320" s="167"/>
      <c r="F320" s="404"/>
      <c r="G320" s="435"/>
      <c r="H320" s="407">
        <f t="shared" si="161"/>
        <v>1</v>
      </c>
      <c r="I320" s="438">
        <f t="shared" si="162"/>
        <v>0</v>
      </c>
      <c r="J320" s="454">
        <f t="shared" si="167"/>
        <v>0</v>
      </c>
      <c r="K320" s="407">
        <f t="shared" si="163"/>
        <v>2</v>
      </c>
      <c r="L320" s="438">
        <f t="shared" si="164"/>
        <v>0</v>
      </c>
      <c r="M320" s="454">
        <f t="shared" si="168"/>
        <v>0</v>
      </c>
      <c r="N320" s="407">
        <f t="shared" si="165"/>
        <v>5</v>
      </c>
      <c r="O320" s="438">
        <f t="shared" si="166"/>
        <v>0</v>
      </c>
      <c r="P320" s="454">
        <f t="shared" si="169"/>
        <v>0</v>
      </c>
      <c r="S320" s="244"/>
    </row>
    <row r="321" spans="2:28">
      <c r="B321" s="149"/>
      <c r="C321" s="149"/>
      <c r="D321" s="167"/>
      <c r="E321" s="167"/>
      <c r="F321" s="404"/>
      <c r="G321" s="435"/>
      <c r="H321" s="407">
        <f t="shared" si="161"/>
        <v>1</v>
      </c>
      <c r="I321" s="438">
        <f t="shared" si="162"/>
        <v>0</v>
      </c>
      <c r="J321" s="454">
        <f t="shared" si="167"/>
        <v>0</v>
      </c>
      <c r="K321" s="407">
        <f t="shared" si="163"/>
        <v>2</v>
      </c>
      <c r="L321" s="438">
        <f t="shared" si="164"/>
        <v>0</v>
      </c>
      <c r="M321" s="454">
        <f t="shared" si="168"/>
        <v>0</v>
      </c>
      <c r="N321" s="407">
        <f t="shared" si="165"/>
        <v>5</v>
      </c>
      <c r="O321" s="438">
        <f t="shared" si="166"/>
        <v>0</v>
      </c>
      <c r="P321" s="454">
        <f t="shared" si="169"/>
        <v>0</v>
      </c>
      <c r="S321" s="244"/>
    </row>
    <row r="322" spans="2:28">
      <c r="B322" s="149"/>
      <c r="C322" s="149"/>
      <c r="D322" s="167"/>
      <c r="E322" s="167"/>
      <c r="F322" s="404"/>
      <c r="G322" s="435"/>
      <c r="H322" s="407">
        <f t="shared" si="161"/>
        <v>1</v>
      </c>
      <c r="I322" s="438">
        <f t="shared" si="162"/>
        <v>0</v>
      </c>
      <c r="J322" s="454">
        <f t="shared" si="167"/>
        <v>0</v>
      </c>
      <c r="K322" s="407">
        <f t="shared" si="163"/>
        <v>2</v>
      </c>
      <c r="L322" s="438">
        <f t="shared" si="164"/>
        <v>0</v>
      </c>
      <c r="M322" s="454">
        <f t="shared" si="168"/>
        <v>0</v>
      </c>
      <c r="N322" s="407">
        <f t="shared" si="165"/>
        <v>5</v>
      </c>
      <c r="O322" s="438">
        <f t="shared" si="166"/>
        <v>0</v>
      </c>
      <c r="P322" s="454">
        <f t="shared" si="169"/>
        <v>0</v>
      </c>
      <c r="S322" s="244"/>
    </row>
    <row r="323" spans="2:28">
      <c r="B323" s="149"/>
      <c r="C323" s="149"/>
      <c r="D323" s="167"/>
      <c r="E323" s="167"/>
      <c r="F323" s="404"/>
      <c r="G323" s="435"/>
      <c r="H323" s="407">
        <f t="shared" si="161"/>
        <v>1</v>
      </c>
      <c r="I323" s="438">
        <f t="shared" si="162"/>
        <v>0</v>
      </c>
      <c r="J323" s="454">
        <f t="shared" si="167"/>
        <v>0</v>
      </c>
      <c r="K323" s="407">
        <f t="shared" si="163"/>
        <v>2</v>
      </c>
      <c r="L323" s="438">
        <f t="shared" si="164"/>
        <v>0</v>
      </c>
      <c r="M323" s="454">
        <f t="shared" si="168"/>
        <v>0</v>
      </c>
      <c r="N323" s="407">
        <f t="shared" si="165"/>
        <v>5</v>
      </c>
      <c r="O323" s="438">
        <f t="shared" si="166"/>
        <v>0</v>
      </c>
      <c r="P323" s="454">
        <f t="shared" si="169"/>
        <v>0</v>
      </c>
      <c r="S323" s="244"/>
    </row>
    <row r="324" spans="2:28">
      <c r="B324" s="149"/>
      <c r="C324" s="149"/>
      <c r="D324" s="167"/>
      <c r="E324" s="167"/>
      <c r="F324" s="404"/>
      <c r="G324" s="435"/>
      <c r="H324" s="407">
        <f t="shared" si="161"/>
        <v>1</v>
      </c>
      <c r="I324" s="438">
        <f t="shared" si="162"/>
        <v>0</v>
      </c>
      <c r="J324" s="454">
        <f t="shared" si="167"/>
        <v>0</v>
      </c>
      <c r="K324" s="407">
        <f t="shared" si="163"/>
        <v>2</v>
      </c>
      <c r="L324" s="438">
        <f t="shared" si="164"/>
        <v>0</v>
      </c>
      <c r="M324" s="454">
        <f t="shared" si="168"/>
        <v>0</v>
      </c>
      <c r="N324" s="407">
        <f t="shared" si="165"/>
        <v>5</v>
      </c>
      <c r="O324" s="438">
        <f t="shared" si="166"/>
        <v>0</v>
      </c>
      <c r="P324" s="454">
        <f t="shared" si="169"/>
        <v>0</v>
      </c>
      <c r="S324" s="244"/>
    </row>
    <row r="325" spans="2:28">
      <c r="B325" s="149"/>
      <c r="C325" s="149"/>
      <c r="D325" s="167"/>
      <c r="E325" s="167"/>
      <c r="F325" s="404"/>
      <c r="G325" s="435"/>
      <c r="H325" s="407">
        <f t="shared" si="161"/>
        <v>1</v>
      </c>
      <c r="I325" s="438">
        <f t="shared" si="162"/>
        <v>0</v>
      </c>
      <c r="J325" s="454">
        <f t="shared" si="167"/>
        <v>0</v>
      </c>
      <c r="K325" s="407">
        <f t="shared" si="163"/>
        <v>2</v>
      </c>
      <c r="L325" s="438">
        <f t="shared" si="164"/>
        <v>0</v>
      </c>
      <c r="M325" s="454">
        <f t="shared" si="168"/>
        <v>0</v>
      </c>
      <c r="N325" s="407">
        <f t="shared" si="165"/>
        <v>5</v>
      </c>
      <c r="O325" s="438">
        <f t="shared" si="166"/>
        <v>0</v>
      </c>
      <c r="P325" s="454">
        <f t="shared" si="169"/>
        <v>0</v>
      </c>
      <c r="S325" s="244"/>
    </row>
    <row r="326" spans="2:28">
      <c r="B326" s="149"/>
      <c r="C326" s="149"/>
      <c r="D326" s="167"/>
      <c r="E326" s="167"/>
      <c r="F326" s="404"/>
      <c r="G326" s="435"/>
      <c r="H326" s="407">
        <f t="shared" si="161"/>
        <v>1</v>
      </c>
      <c r="I326" s="438">
        <f t="shared" si="162"/>
        <v>0</v>
      </c>
      <c r="J326" s="454">
        <f t="shared" si="167"/>
        <v>0</v>
      </c>
      <c r="K326" s="407">
        <f t="shared" si="163"/>
        <v>2</v>
      </c>
      <c r="L326" s="438">
        <f t="shared" si="164"/>
        <v>0</v>
      </c>
      <c r="M326" s="454">
        <f t="shared" si="168"/>
        <v>0</v>
      </c>
      <c r="N326" s="407">
        <f t="shared" si="165"/>
        <v>5</v>
      </c>
      <c r="O326" s="438">
        <f t="shared" si="166"/>
        <v>0</v>
      </c>
      <c r="P326" s="454">
        <f t="shared" si="169"/>
        <v>0</v>
      </c>
      <c r="S326" s="244"/>
    </row>
    <row r="327" spans="2:28">
      <c r="B327" s="149"/>
      <c r="C327" s="149"/>
      <c r="D327" s="167"/>
      <c r="E327" s="167"/>
      <c r="F327" s="404"/>
      <c r="G327" s="435"/>
      <c r="H327" s="407">
        <f t="shared" si="161"/>
        <v>1</v>
      </c>
      <c r="I327" s="438">
        <f t="shared" si="162"/>
        <v>0</v>
      </c>
      <c r="J327" s="454">
        <f t="shared" si="167"/>
        <v>0</v>
      </c>
      <c r="K327" s="407">
        <f t="shared" si="163"/>
        <v>2</v>
      </c>
      <c r="L327" s="438">
        <f t="shared" si="164"/>
        <v>0</v>
      </c>
      <c r="M327" s="454">
        <f t="shared" si="168"/>
        <v>0</v>
      </c>
      <c r="N327" s="407">
        <f t="shared" si="165"/>
        <v>5</v>
      </c>
      <c r="O327" s="438">
        <f t="shared" si="166"/>
        <v>0</v>
      </c>
      <c r="P327" s="454">
        <f t="shared" si="169"/>
        <v>0</v>
      </c>
      <c r="S327" s="244"/>
    </row>
    <row r="328" spans="2:28">
      <c r="B328" s="149"/>
      <c r="C328" s="149"/>
      <c r="D328" s="167"/>
      <c r="E328" s="167"/>
      <c r="F328" s="404"/>
      <c r="G328" s="435"/>
      <c r="H328" s="407">
        <f t="shared" si="161"/>
        <v>1</v>
      </c>
      <c r="I328" s="438">
        <f t="shared" si="162"/>
        <v>0</v>
      </c>
      <c r="J328" s="454">
        <f t="shared" si="158"/>
        <v>0</v>
      </c>
      <c r="K328" s="407">
        <f t="shared" si="163"/>
        <v>2</v>
      </c>
      <c r="L328" s="438">
        <f t="shared" si="164"/>
        <v>0</v>
      </c>
      <c r="M328" s="454">
        <f t="shared" si="159"/>
        <v>0</v>
      </c>
      <c r="N328" s="407">
        <f t="shared" si="165"/>
        <v>5</v>
      </c>
      <c r="O328" s="438">
        <f t="shared" si="166"/>
        <v>0</v>
      </c>
      <c r="P328" s="454">
        <f t="shared" si="160"/>
        <v>0</v>
      </c>
      <c r="S328" s="244"/>
    </row>
    <row r="329" spans="2:28">
      <c r="B329" s="149"/>
      <c r="C329" s="149"/>
      <c r="D329" s="167"/>
      <c r="E329" s="167"/>
      <c r="F329" s="404"/>
      <c r="G329" s="435"/>
      <c r="H329" s="407">
        <f t="shared" si="161"/>
        <v>1</v>
      </c>
      <c r="I329" s="438">
        <f t="shared" si="162"/>
        <v>0</v>
      </c>
      <c r="J329" s="454">
        <f t="shared" si="158"/>
        <v>0</v>
      </c>
      <c r="K329" s="407">
        <f t="shared" si="163"/>
        <v>2</v>
      </c>
      <c r="L329" s="438">
        <f t="shared" si="164"/>
        <v>0</v>
      </c>
      <c r="M329" s="454">
        <f t="shared" si="159"/>
        <v>0</v>
      </c>
      <c r="N329" s="407">
        <f t="shared" si="165"/>
        <v>5</v>
      </c>
      <c r="O329" s="438">
        <f t="shared" si="166"/>
        <v>0</v>
      </c>
      <c r="P329" s="454">
        <f t="shared" si="160"/>
        <v>0</v>
      </c>
      <c r="S329" s="244"/>
    </row>
    <row r="330" spans="2:28">
      <c r="B330" s="149"/>
      <c r="C330" s="149"/>
      <c r="D330" s="167"/>
      <c r="E330" s="167"/>
      <c r="F330" s="404"/>
      <c r="G330" s="435"/>
      <c r="H330" s="407">
        <f t="shared" si="161"/>
        <v>1</v>
      </c>
      <c r="I330" s="438">
        <f t="shared" si="162"/>
        <v>0</v>
      </c>
      <c r="J330" s="454">
        <f t="shared" si="158"/>
        <v>0</v>
      </c>
      <c r="K330" s="407">
        <f t="shared" si="163"/>
        <v>2</v>
      </c>
      <c r="L330" s="438">
        <f t="shared" si="164"/>
        <v>0</v>
      </c>
      <c r="M330" s="454">
        <f t="shared" si="159"/>
        <v>0</v>
      </c>
      <c r="N330" s="407">
        <f t="shared" si="165"/>
        <v>5</v>
      </c>
      <c r="O330" s="438">
        <f t="shared" si="166"/>
        <v>0</v>
      </c>
      <c r="P330" s="454">
        <f t="shared" si="160"/>
        <v>0</v>
      </c>
      <c r="S330" s="244"/>
    </row>
    <row r="331" spans="2:28">
      <c r="B331" s="149"/>
      <c r="C331" s="149"/>
      <c r="D331" s="167"/>
      <c r="E331" s="167"/>
      <c r="F331" s="404"/>
      <c r="G331" s="435"/>
      <c r="H331" s="407">
        <f t="shared" si="161"/>
        <v>1</v>
      </c>
      <c r="I331" s="438">
        <f t="shared" si="162"/>
        <v>0</v>
      </c>
      <c r="J331" s="454">
        <f t="shared" si="158"/>
        <v>0</v>
      </c>
      <c r="K331" s="407">
        <f t="shared" si="163"/>
        <v>2</v>
      </c>
      <c r="L331" s="438">
        <f t="shared" si="164"/>
        <v>0</v>
      </c>
      <c r="M331" s="454">
        <f t="shared" si="159"/>
        <v>0</v>
      </c>
      <c r="N331" s="407">
        <f t="shared" si="165"/>
        <v>5</v>
      </c>
      <c r="O331" s="438">
        <f t="shared" si="166"/>
        <v>0</v>
      </c>
      <c r="P331" s="454">
        <f t="shared" si="160"/>
        <v>0</v>
      </c>
      <c r="S331" s="244"/>
    </row>
    <row r="332" spans="2:28">
      <c r="B332" s="149"/>
      <c r="C332" s="149"/>
      <c r="D332" s="167"/>
      <c r="E332" s="167"/>
      <c r="F332" s="404"/>
      <c r="G332" s="435"/>
      <c r="H332" s="407">
        <f t="shared" si="161"/>
        <v>1</v>
      </c>
      <c r="I332" s="438">
        <f t="shared" si="162"/>
        <v>0</v>
      </c>
      <c r="J332" s="454">
        <f t="shared" si="158"/>
        <v>0</v>
      </c>
      <c r="K332" s="407">
        <f t="shared" si="163"/>
        <v>2</v>
      </c>
      <c r="L332" s="438">
        <f t="shared" si="164"/>
        <v>0</v>
      </c>
      <c r="M332" s="454">
        <f t="shared" si="159"/>
        <v>0</v>
      </c>
      <c r="N332" s="407">
        <f t="shared" si="165"/>
        <v>5</v>
      </c>
      <c r="O332" s="438">
        <f t="shared" si="166"/>
        <v>0</v>
      </c>
      <c r="P332" s="454">
        <f t="shared" si="160"/>
        <v>0</v>
      </c>
      <c r="S332" s="244"/>
    </row>
    <row r="333" spans="2:28">
      <c r="B333" s="149"/>
      <c r="C333" s="149"/>
      <c r="D333" s="167"/>
      <c r="E333" s="167"/>
      <c r="F333" s="404"/>
      <c r="G333" s="435"/>
      <c r="H333" s="407">
        <f>($F333+1)</f>
        <v>1</v>
      </c>
      <c r="I333" s="438">
        <f>IF($H333&gt;59, "0", $G333)</f>
        <v>0</v>
      </c>
      <c r="J333" s="454">
        <f t="shared" ref="J333:J354" si="170">I333</f>
        <v>0</v>
      </c>
      <c r="K333" s="407">
        <f>$F333+2</f>
        <v>2</v>
      </c>
      <c r="L333" s="438">
        <f>IF($K333&gt;59, "0", IF($J333 &gt;0, $J333, IF($J333=0, $I333)))</f>
        <v>0</v>
      </c>
      <c r="M333" s="454">
        <f t="shared" ref="M333:M354" si="171">L333</f>
        <v>0</v>
      </c>
      <c r="N333" s="407">
        <f>$F333+5</f>
        <v>5</v>
      </c>
      <c r="O333" s="438">
        <f>IF($N333&gt;59, "0", IF($M333 &gt;0, $M333, IF($M333=0, $L333)))</f>
        <v>0</v>
      </c>
      <c r="P333" s="454">
        <f t="shared" ref="P333:P354" si="172">O333</f>
        <v>0</v>
      </c>
      <c r="S333" s="244"/>
    </row>
    <row r="334" spans="2:28">
      <c r="B334" s="149"/>
      <c r="C334" s="149"/>
      <c r="D334" s="167"/>
      <c r="E334" s="167"/>
      <c r="F334" s="404"/>
      <c r="G334" s="435"/>
      <c r="H334" s="407">
        <f t="shared" ref="H334:H354" si="173">($F334+1)</f>
        <v>1</v>
      </c>
      <c r="I334" s="438">
        <f t="shared" ref="I334:I354" si="174">IF($H334&gt;59, "0", $G334)</f>
        <v>0</v>
      </c>
      <c r="J334" s="454">
        <f t="shared" si="170"/>
        <v>0</v>
      </c>
      <c r="K334" s="407">
        <f t="shared" ref="K334:K354" si="175">$F334+2</f>
        <v>2</v>
      </c>
      <c r="L334" s="438">
        <f t="shared" ref="L334:L354" si="176">IF($K334&gt;59, "0", IF($J334 &gt;0, $J334, IF($J334=0, $I334)))</f>
        <v>0</v>
      </c>
      <c r="M334" s="454">
        <f t="shared" si="171"/>
        <v>0</v>
      </c>
      <c r="N334" s="407">
        <f t="shared" ref="N334:N354" si="177">$F334+5</f>
        <v>5</v>
      </c>
      <c r="O334" s="438">
        <f t="shared" ref="O334:O354" si="178">IF($N334&gt;59, "0", IF($M334 &gt;0, $M334, IF($M334=0, $L334)))</f>
        <v>0</v>
      </c>
      <c r="P334" s="454">
        <f t="shared" si="172"/>
        <v>0</v>
      </c>
      <c r="S334" s="244"/>
      <c r="AB334" s="169" t="s">
        <v>364</v>
      </c>
    </row>
    <row r="335" spans="2:28" ht="18" customHeight="1">
      <c r="B335" s="149"/>
      <c r="C335" s="149"/>
      <c r="D335" s="167"/>
      <c r="E335" s="167"/>
      <c r="F335" s="404"/>
      <c r="G335" s="435"/>
      <c r="H335" s="407">
        <f t="shared" si="173"/>
        <v>1</v>
      </c>
      <c r="I335" s="438">
        <f t="shared" si="174"/>
        <v>0</v>
      </c>
      <c r="J335" s="454">
        <f t="shared" si="170"/>
        <v>0</v>
      </c>
      <c r="K335" s="407">
        <f t="shared" si="175"/>
        <v>2</v>
      </c>
      <c r="L335" s="438">
        <f t="shared" si="176"/>
        <v>0</v>
      </c>
      <c r="M335" s="454">
        <f t="shared" si="171"/>
        <v>0</v>
      </c>
      <c r="N335" s="407">
        <f t="shared" si="177"/>
        <v>5</v>
      </c>
      <c r="O335" s="438">
        <f t="shared" si="178"/>
        <v>0</v>
      </c>
      <c r="P335" s="454">
        <f t="shared" si="172"/>
        <v>0</v>
      </c>
      <c r="S335" s="244"/>
      <c r="AB335" s="171" t="s">
        <v>372</v>
      </c>
    </row>
    <row r="336" spans="2:28">
      <c r="B336" s="149"/>
      <c r="C336" s="149"/>
      <c r="D336" s="167"/>
      <c r="E336" s="167"/>
      <c r="F336" s="404"/>
      <c r="G336" s="435"/>
      <c r="H336" s="407">
        <f t="shared" si="173"/>
        <v>1</v>
      </c>
      <c r="I336" s="438">
        <f t="shared" si="174"/>
        <v>0</v>
      </c>
      <c r="J336" s="454">
        <f t="shared" si="170"/>
        <v>0</v>
      </c>
      <c r="K336" s="407">
        <f t="shared" si="175"/>
        <v>2</v>
      </c>
      <c r="L336" s="438">
        <f t="shared" si="176"/>
        <v>0</v>
      </c>
      <c r="M336" s="454">
        <f t="shared" si="171"/>
        <v>0</v>
      </c>
      <c r="N336" s="407">
        <f t="shared" si="177"/>
        <v>5</v>
      </c>
      <c r="O336" s="438">
        <f t="shared" si="178"/>
        <v>0</v>
      </c>
      <c r="P336" s="454">
        <f t="shared" si="172"/>
        <v>0</v>
      </c>
      <c r="S336" s="244"/>
      <c r="AB336" s="173" t="s">
        <v>373</v>
      </c>
    </row>
    <row r="337" spans="2:28">
      <c r="B337" s="149"/>
      <c r="C337" s="149"/>
      <c r="D337" s="167"/>
      <c r="E337" s="167"/>
      <c r="F337" s="404"/>
      <c r="G337" s="435"/>
      <c r="H337" s="407">
        <f t="shared" si="173"/>
        <v>1</v>
      </c>
      <c r="I337" s="438">
        <f t="shared" si="174"/>
        <v>0</v>
      </c>
      <c r="J337" s="454">
        <f t="shared" si="170"/>
        <v>0</v>
      </c>
      <c r="K337" s="407">
        <f t="shared" si="175"/>
        <v>2</v>
      </c>
      <c r="L337" s="438">
        <f t="shared" si="176"/>
        <v>0</v>
      </c>
      <c r="M337" s="454">
        <f t="shared" si="171"/>
        <v>0</v>
      </c>
      <c r="N337" s="407">
        <f t="shared" si="177"/>
        <v>5</v>
      </c>
      <c r="O337" s="438">
        <f t="shared" si="178"/>
        <v>0</v>
      </c>
      <c r="P337" s="454">
        <f t="shared" si="172"/>
        <v>0</v>
      </c>
      <c r="S337" s="244"/>
      <c r="AB337" s="175" t="s">
        <v>374</v>
      </c>
    </row>
    <row r="338" spans="2:28">
      <c r="B338" s="149"/>
      <c r="C338" s="149"/>
      <c r="D338" s="167"/>
      <c r="E338" s="167"/>
      <c r="F338" s="404"/>
      <c r="G338" s="435"/>
      <c r="H338" s="407">
        <f t="shared" si="173"/>
        <v>1</v>
      </c>
      <c r="I338" s="438">
        <f t="shared" si="174"/>
        <v>0</v>
      </c>
      <c r="J338" s="454">
        <f t="shared" si="170"/>
        <v>0</v>
      </c>
      <c r="K338" s="407">
        <f t="shared" si="175"/>
        <v>2</v>
      </c>
      <c r="L338" s="438">
        <f t="shared" si="176"/>
        <v>0</v>
      </c>
      <c r="M338" s="454">
        <f t="shared" si="171"/>
        <v>0</v>
      </c>
      <c r="N338" s="407">
        <f t="shared" si="177"/>
        <v>5</v>
      </c>
      <c r="O338" s="438">
        <f t="shared" si="178"/>
        <v>0</v>
      </c>
      <c r="P338" s="454">
        <f t="shared" si="172"/>
        <v>0</v>
      </c>
      <c r="S338" s="244"/>
      <c r="AB338" s="175" t="s">
        <v>375</v>
      </c>
    </row>
    <row r="339" spans="2:28">
      <c r="B339" s="149"/>
      <c r="C339" s="149"/>
      <c r="D339" s="167"/>
      <c r="E339" s="167"/>
      <c r="F339" s="404"/>
      <c r="G339" s="435"/>
      <c r="H339" s="407">
        <f t="shared" si="173"/>
        <v>1</v>
      </c>
      <c r="I339" s="438">
        <f t="shared" si="174"/>
        <v>0</v>
      </c>
      <c r="J339" s="454">
        <f t="shared" si="170"/>
        <v>0</v>
      </c>
      <c r="K339" s="407">
        <f t="shared" si="175"/>
        <v>2</v>
      </c>
      <c r="L339" s="438">
        <f t="shared" si="176"/>
        <v>0</v>
      </c>
      <c r="M339" s="454">
        <f t="shared" si="171"/>
        <v>0</v>
      </c>
      <c r="N339" s="407">
        <f t="shared" si="177"/>
        <v>5</v>
      </c>
      <c r="O339" s="438">
        <f t="shared" si="178"/>
        <v>0</v>
      </c>
      <c r="P339" s="454">
        <f t="shared" si="172"/>
        <v>0</v>
      </c>
      <c r="S339" s="244"/>
      <c r="AB339" s="175" t="s">
        <v>376</v>
      </c>
    </row>
    <row r="340" spans="2:28" ht="17.25" customHeight="1">
      <c r="B340" s="149"/>
      <c r="C340" s="149"/>
      <c r="D340" s="167"/>
      <c r="E340" s="167"/>
      <c r="F340" s="404"/>
      <c r="G340" s="435"/>
      <c r="H340" s="407">
        <f t="shared" si="173"/>
        <v>1</v>
      </c>
      <c r="I340" s="438">
        <f t="shared" si="174"/>
        <v>0</v>
      </c>
      <c r="J340" s="454">
        <f t="shared" si="170"/>
        <v>0</v>
      </c>
      <c r="K340" s="407">
        <f t="shared" si="175"/>
        <v>2</v>
      </c>
      <c r="L340" s="438">
        <f t="shared" si="176"/>
        <v>0</v>
      </c>
      <c r="M340" s="454">
        <f t="shared" si="171"/>
        <v>0</v>
      </c>
      <c r="N340" s="407">
        <f t="shared" si="177"/>
        <v>5</v>
      </c>
      <c r="O340" s="438">
        <f t="shared" si="178"/>
        <v>0</v>
      </c>
      <c r="P340" s="454">
        <f t="shared" si="172"/>
        <v>0</v>
      </c>
      <c r="S340" s="244"/>
      <c r="AB340" s="171" t="s">
        <v>377</v>
      </c>
    </row>
    <row r="341" spans="2:28" ht="18" customHeight="1">
      <c r="B341" s="149"/>
      <c r="C341" s="149"/>
      <c r="D341" s="167"/>
      <c r="E341" s="167"/>
      <c r="F341" s="404"/>
      <c r="G341" s="435"/>
      <c r="H341" s="407">
        <f t="shared" si="173"/>
        <v>1</v>
      </c>
      <c r="I341" s="438">
        <f t="shared" si="174"/>
        <v>0</v>
      </c>
      <c r="J341" s="454">
        <f t="shared" si="170"/>
        <v>0</v>
      </c>
      <c r="K341" s="407">
        <f t="shared" si="175"/>
        <v>2</v>
      </c>
      <c r="L341" s="438">
        <f t="shared" si="176"/>
        <v>0</v>
      </c>
      <c r="M341" s="454">
        <f t="shared" si="171"/>
        <v>0</v>
      </c>
      <c r="N341" s="407">
        <f t="shared" si="177"/>
        <v>5</v>
      </c>
      <c r="O341" s="438">
        <f t="shared" si="178"/>
        <v>0</v>
      </c>
      <c r="P341" s="454">
        <f t="shared" si="172"/>
        <v>0</v>
      </c>
      <c r="S341" s="244"/>
      <c r="AB341" s="171" t="s">
        <v>378</v>
      </c>
    </row>
    <row r="342" spans="2:28">
      <c r="B342" s="149"/>
      <c r="C342" s="149"/>
      <c r="D342" s="167"/>
      <c r="E342" s="167"/>
      <c r="F342" s="404"/>
      <c r="G342" s="435"/>
      <c r="H342" s="407">
        <f t="shared" si="173"/>
        <v>1</v>
      </c>
      <c r="I342" s="438">
        <f t="shared" si="174"/>
        <v>0</v>
      </c>
      <c r="J342" s="454">
        <f t="shared" si="170"/>
        <v>0</v>
      </c>
      <c r="K342" s="407">
        <f t="shared" si="175"/>
        <v>2</v>
      </c>
      <c r="L342" s="438">
        <f t="shared" si="176"/>
        <v>0</v>
      </c>
      <c r="M342" s="454">
        <f t="shared" si="171"/>
        <v>0</v>
      </c>
      <c r="N342" s="407">
        <f t="shared" si="177"/>
        <v>5</v>
      </c>
      <c r="O342" s="438">
        <f t="shared" si="178"/>
        <v>0</v>
      </c>
      <c r="P342" s="454">
        <f t="shared" si="172"/>
        <v>0</v>
      </c>
      <c r="S342" s="244"/>
      <c r="AB342" s="173" t="s">
        <v>122</v>
      </c>
    </row>
    <row r="343" spans="2:28">
      <c r="B343" s="149"/>
      <c r="C343" s="149"/>
      <c r="D343" s="167"/>
      <c r="E343" s="167"/>
      <c r="F343" s="404"/>
      <c r="G343" s="435"/>
      <c r="H343" s="407">
        <f t="shared" si="173"/>
        <v>1</v>
      </c>
      <c r="I343" s="438">
        <f t="shared" si="174"/>
        <v>0</v>
      </c>
      <c r="J343" s="454">
        <f t="shared" ref="J343:J346" si="179">I343</f>
        <v>0</v>
      </c>
      <c r="K343" s="407">
        <f t="shared" si="175"/>
        <v>2</v>
      </c>
      <c r="L343" s="438">
        <f t="shared" si="176"/>
        <v>0</v>
      </c>
      <c r="M343" s="454">
        <f t="shared" ref="M343:M346" si="180">L343</f>
        <v>0</v>
      </c>
      <c r="N343" s="407">
        <f t="shared" si="177"/>
        <v>5</v>
      </c>
      <c r="O343" s="438">
        <f t="shared" si="178"/>
        <v>0</v>
      </c>
      <c r="P343" s="454">
        <f t="shared" ref="P343:P346" si="181">O343</f>
        <v>0</v>
      </c>
      <c r="S343" s="244"/>
      <c r="AB343" s="3" t="s">
        <v>379</v>
      </c>
    </row>
    <row r="344" spans="2:28">
      <c r="B344" s="149"/>
      <c r="C344" s="149"/>
      <c r="D344" s="167"/>
      <c r="E344" s="167"/>
      <c r="F344" s="404"/>
      <c r="G344" s="435"/>
      <c r="H344" s="407">
        <f t="shared" si="173"/>
        <v>1</v>
      </c>
      <c r="I344" s="438">
        <f t="shared" si="174"/>
        <v>0</v>
      </c>
      <c r="J344" s="454">
        <f t="shared" si="179"/>
        <v>0</v>
      </c>
      <c r="K344" s="407">
        <f t="shared" si="175"/>
        <v>2</v>
      </c>
      <c r="L344" s="438">
        <f t="shared" si="176"/>
        <v>0</v>
      </c>
      <c r="M344" s="454">
        <f t="shared" si="180"/>
        <v>0</v>
      </c>
      <c r="N344" s="407">
        <f t="shared" si="177"/>
        <v>5</v>
      </c>
      <c r="O344" s="438">
        <f t="shared" si="178"/>
        <v>0</v>
      </c>
      <c r="P344" s="454">
        <f t="shared" si="181"/>
        <v>0</v>
      </c>
      <c r="S344" s="244"/>
      <c r="AB344" s="3" t="s">
        <v>380</v>
      </c>
    </row>
    <row r="345" spans="2:28">
      <c r="B345" s="149"/>
      <c r="C345" s="149"/>
      <c r="D345" s="167"/>
      <c r="E345" s="167"/>
      <c r="F345" s="404"/>
      <c r="G345" s="435"/>
      <c r="H345" s="407">
        <f t="shared" si="173"/>
        <v>1</v>
      </c>
      <c r="I345" s="438">
        <f t="shared" si="174"/>
        <v>0</v>
      </c>
      <c r="J345" s="454">
        <f t="shared" si="179"/>
        <v>0</v>
      </c>
      <c r="K345" s="407">
        <f t="shared" si="175"/>
        <v>2</v>
      </c>
      <c r="L345" s="438">
        <f t="shared" si="176"/>
        <v>0</v>
      </c>
      <c r="M345" s="454">
        <f t="shared" si="180"/>
        <v>0</v>
      </c>
      <c r="N345" s="407">
        <f t="shared" si="177"/>
        <v>5</v>
      </c>
      <c r="O345" s="438">
        <f t="shared" si="178"/>
        <v>0</v>
      </c>
      <c r="P345" s="454">
        <f t="shared" si="181"/>
        <v>0</v>
      </c>
      <c r="S345" s="244"/>
      <c r="AB345" s="3" t="s">
        <v>381</v>
      </c>
    </row>
    <row r="346" spans="2:28">
      <c r="B346" s="149"/>
      <c r="C346" s="149"/>
      <c r="D346" s="167"/>
      <c r="E346" s="167"/>
      <c r="F346" s="404"/>
      <c r="G346" s="435"/>
      <c r="H346" s="407">
        <f t="shared" si="173"/>
        <v>1</v>
      </c>
      <c r="I346" s="438">
        <f t="shared" si="174"/>
        <v>0</v>
      </c>
      <c r="J346" s="454">
        <f t="shared" si="179"/>
        <v>0</v>
      </c>
      <c r="K346" s="407">
        <f t="shared" si="175"/>
        <v>2</v>
      </c>
      <c r="L346" s="438">
        <f t="shared" si="176"/>
        <v>0</v>
      </c>
      <c r="M346" s="454">
        <f t="shared" si="180"/>
        <v>0</v>
      </c>
      <c r="N346" s="407">
        <f t="shared" si="177"/>
        <v>5</v>
      </c>
      <c r="O346" s="438">
        <f t="shared" si="178"/>
        <v>0</v>
      </c>
      <c r="P346" s="454">
        <f t="shared" si="181"/>
        <v>0</v>
      </c>
      <c r="S346" s="244"/>
      <c r="AB346" s="5" t="s">
        <v>382</v>
      </c>
    </row>
    <row r="347" spans="2:28">
      <c r="B347" s="149"/>
      <c r="C347" s="149"/>
      <c r="D347" s="167"/>
      <c r="E347" s="167"/>
      <c r="F347" s="404"/>
      <c r="G347" s="435"/>
      <c r="H347" s="407">
        <f t="shared" si="173"/>
        <v>1</v>
      </c>
      <c r="I347" s="438">
        <f t="shared" si="174"/>
        <v>0</v>
      </c>
      <c r="J347" s="454">
        <f t="shared" si="170"/>
        <v>0</v>
      </c>
      <c r="K347" s="407">
        <f t="shared" si="175"/>
        <v>2</v>
      </c>
      <c r="L347" s="438">
        <f t="shared" si="176"/>
        <v>0</v>
      </c>
      <c r="M347" s="454">
        <f t="shared" si="171"/>
        <v>0</v>
      </c>
      <c r="N347" s="407">
        <f t="shared" si="177"/>
        <v>5</v>
      </c>
      <c r="O347" s="438">
        <f t="shared" si="178"/>
        <v>0</v>
      </c>
      <c r="P347" s="454">
        <f t="shared" si="172"/>
        <v>0</v>
      </c>
      <c r="S347" s="244"/>
    </row>
    <row r="348" spans="2:28">
      <c r="B348" s="149"/>
      <c r="C348" s="149"/>
      <c r="D348" s="167"/>
      <c r="E348" s="167"/>
      <c r="F348" s="404"/>
      <c r="G348" s="435"/>
      <c r="H348" s="407">
        <f t="shared" si="173"/>
        <v>1</v>
      </c>
      <c r="I348" s="438">
        <f t="shared" si="174"/>
        <v>0</v>
      </c>
      <c r="J348" s="454">
        <f t="shared" si="170"/>
        <v>0</v>
      </c>
      <c r="K348" s="407">
        <f t="shared" si="175"/>
        <v>2</v>
      </c>
      <c r="L348" s="438">
        <f t="shared" si="176"/>
        <v>0</v>
      </c>
      <c r="M348" s="454">
        <f t="shared" si="171"/>
        <v>0</v>
      </c>
      <c r="N348" s="407">
        <f t="shared" si="177"/>
        <v>5</v>
      </c>
      <c r="O348" s="438">
        <f t="shared" si="178"/>
        <v>0</v>
      </c>
      <c r="P348" s="454">
        <f t="shared" si="172"/>
        <v>0</v>
      </c>
      <c r="S348" s="244"/>
    </row>
    <row r="349" spans="2:28">
      <c r="B349" s="149"/>
      <c r="C349" s="149"/>
      <c r="D349" s="167"/>
      <c r="E349" s="167"/>
      <c r="F349" s="404"/>
      <c r="G349" s="435"/>
      <c r="H349" s="407">
        <f t="shared" si="173"/>
        <v>1</v>
      </c>
      <c r="I349" s="438">
        <f t="shared" si="174"/>
        <v>0</v>
      </c>
      <c r="J349" s="454">
        <f t="shared" si="170"/>
        <v>0</v>
      </c>
      <c r="K349" s="407">
        <f t="shared" si="175"/>
        <v>2</v>
      </c>
      <c r="L349" s="438">
        <f t="shared" si="176"/>
        <v>0</v>
      </c>
      <c r="M349" s="454">
        <f t="shared" si="171"/>
        <v>0</v>
      </c>
      <c r="N349" s="407">
        <f t="shared" si="177"/>
        <v>5</v>
      </c>
      <c r="O349" s="438">
        <f t="shared" si="178"/>
        <v>0</v>
      </c>
      <c r="P349" s="454">
        <f t="shared" si="172"/>
        <v>0</v>
      </c>
      <c r="S349" s="244"/>
    </row>
    <row r="350" spans="2:28">
      <c r="B350" s="149"/>
      <c r="C350" s="149"/>
      <c r="D350" s="167"/>
      <c r="E350" s="167"/>
      <c r="F350" s="404"/>
      <c r="G350" s="435"/>
      <c r="H350" s="407">
        <f t="shared" si="173"/>
        <v>1</v>
      </c>
      <c r="I350" s="438">
        <f t="shared" si="174"/>
        <v>0</v>
      </c>
      <c r="J350" s="454">
        <f t="shared" si="170"/>
        <v>0</v>
      </c>
      <c r="K350" s="407">
        <f t="shared" si="175"/>
        <v>2</v>
      </c>
      <c r="L350" s="438">
        <f t="shared" si="176"/>
        <v>0</v>
      </c>
      <c r="M350" s="454">
        <f t="shared" si="171"/>
        <v>0</v>
      </c>
      <c r="N350" s="407">
        <f t="shared" si="177"/>
        <v>5</v>
      </c>
      <c r="O350" s="438">
        <f t="shared" si="178"/>
        <v>0</v>
      </c>
      <c r="P350" s="454">
        <f t="shared" si="172"/>
        <v>0</v>
      </c>
      <c r="S350" s="244"/>
    </row>
    <row r="351" spans="2:28">
      <c r="B351" s="149"/>
      <c r="C351" s="149"/>
      <c r="D351" s="167"/>
      <c r="E351" s="167"/>
      <c r="F351" s="404"/>
      <c r="G351" s="435"/>
      <c r="H351" s="407">
        <f t="shared" si="173"/>
        <v>1</v>
      </c>
      <c r="I351" s="438">
        <f t="shared" si="174"/>
        <v>0</v>
      </c>
      <c r="J351" s="454">
        <f t="shared" si="170"/>
        <v>0</v>
      </c>
      <c r="K351" s="407">
        <f t="shared" si="175"/>
        <v>2</v>
      </c>
      <c r="L351" s="438">
        <f t="shared" si="176"/>
        <v>0</v>
      </c>
      <c r="M351" s="454">
        <f t="shared" si="171"/>
        <v>0</v>
      </c>
      <c r="N351" s="407">
        <f t="shared" si="177"/>
        <v>5</v>
      </c>
      <c r="O351" s="438">
        <f t="shared" si="178"/>
        <v>0</v>
      </c>
      <c r="P351" s="454">
        <f t="shared" si="172"/>
        <v>0</v>
      </c>
      <c r="S351" s="244"/>
    </row>
    <row r="352" spans="2:28">
      <c r="B352" s="149"/>
      <c r="C352" s="149"/>
      <c r="D352" s="167"/>
      <c r="E352" s="167"/>
      <c r="F352" s="404"/>
      <c r="G352" s="435"/>
      <c r="H352" s="407">
        <f t="shared" si="173"/>
        <v>1</v>
      </c>
      <c r="I352" s="438">
        <f t="shared" si="174"/>
        <v>0</v>
      </c>
      <c r="J352" s="454">
        <f t="shared" si="170"/>
        <v>0</v>
      </c>
      <c r="K352" s="407">
        <f t="shared" si="175"/>
        <v>2</v>
      </c>
      <c r="L352" s="438">
        <f t="shared" si="176"/>
        <v>0</v>
      </c>
      <c r="M352" s="454">
        <f t="shared" si="171"/>
        <v>0</v>
      </c>
      <c r="N352" s="407">
        <f t="shared" si="177"/>
        <v>5</v>
      </c>
      <c r="O352" s="438">
        <f t="shared" si="178"/>
        <v>0</v>
      </c>
      <c r="P352" s="454">
        <f t="shared" si="172"/>
        <v>0</v>
      </c>
      <c r="S352" s="244"/>
    </row>
    <row r="353" spans="1:19">
      <c r="B353" s="149"/>
      <c r="C353" s="149"/>
      <c r="D353" s="167"/>
      <c r="E353" s="167"/>
      <c r="F353" s="404"/>
      <c r="G353" s="435"/>
      <c r="H353" s="407">
        <f t="shared" si="173"/>
        <v>1</v>
      </c>
      <c r="I353" s="438">
        <f t="shared" si="174"/>
        <v>0</v>
      </c>
      <c r="J353" s="454">
        <f t="shared" si="170"/>
        <v>0</v>
      </c>
      <c r="K353" s="407">
        <f t="shared" si="175"/>
        <v>2</v>
      </c>
      <c r="L353" s="438">
        <f t="shared" si="176"/>
        <v>0</v>
      </c>
      <c r="M353" s="454">
        <f t="shared" si="171"/>
        <v>0</v>
      </c>
      <c r="N353" s="407">
        <f t="shared" si="177"/>
        <v>5</v>
      </c>
      <c r="O353" s="438">
        <f t="shared" si="178"/>
        <v>0</v>
      </c>
      <c r="P353" s="454">
        <f t="shared" si="172"/>
        <v>0</v>
      </c>
      <c r="S353" s="244"/>
    </row>
    <row r="354" spans="1:19">
      <c r="B354" s="149"/>
      <c r="C354" s="149"/>
      <c r="D354" s="167"/>
      <c r="E354" s="167"/>
      <c r="F354" s="404"/>
      <c r="G354" s="435"/>
      <c r="H354" s="407">
        <f t="shared" si="173"/>
        <v>1</v>
      </c>
      <c r="I354" s="438">
        <f t="shared" si="174"/>
        <v>0</v>
      </c>
      <c r="J354" s="454">
        <f t="shared" si="170"/>
        <v>0</v>
      </c>
      <c r="K354" s="407">
        <f t="shared" si="175"/>
        <v>2</v>
      </c>
      <c r="L354" s="438">
        <f t="shared" si="176"/>
        <v>0</v>
      </c>
      <c r="M354" s="454">
        <f t="shared" si="171"/>
        <v>0</v>
      </c>
      <c r="N354" s="407">
        <f t="shared" si="177"/>
        <v>5</v>
      </c>
      <c r="O354" s="438">
        <f t="shared" si="178"/>
        <v>0</v>
      </c>
      <c r="P354" s="454">
        <f t="shared" si="172"/>
        <v>0</v>
      </c>
      <c r="S354" s="244"/>
    </row>
    <row r="355" spans="1:19" ht="14.25" customHeight="1">
      <c r="B355" s="180"/>
      <c r="C355" s="149"/>
      <c r="D355" s="167"/>
      <c r="E355" s="167"/>
      <c r="F355" s="404"/>
      <c r="G355" s="435"/>
      <c r="H355" s="407">
        <f>($F355+1)</f>
        <v>1</v>
      </c>
      <c r="I355" s="438">
        <f>IF($H355&gt;59, "0", $G355)</f>
        <v>0</v>
      </c>
      <c r="J355" s="454">
        <f t="shared" si="158"/>
        <v>0</v>
      </c>
      <c r="K355" s="407">
        <f>$F355+2</f>
        <v>2</v>
      </c>
      <c r="L355" s="438">
        <f>IF($K355&gt;59, "0", IF($J355 &gt;0, $J355, IF($J355=0, $I355)))</f>
        <v>0</v>
      </c>
      <c r="M355" s="454">
        <f t="shared" si="159"/>
        <v>0</v>
      </c>
      <c r="N355" s="407">
        <f>$F355+5</f>
        <v>5</v>
      </c>
      <c r="O355" s="438">
        <f>IF($N355&gt;59, "0", IF($M355 &gt;0, $M355, IF($M355=0, $L355)))</f>
        <v>0</v>
      </c>
      <c r="P355" s="454">
        <f t="shared" si="160"/>
        <v>0</v>
      </c>
      <c r="S355" s="244">
        <v>0</v>
      </c>
    </row>
    <row r="356" spans="1:19" ht="15" thickBot="1">
      <c r="B356" s="150"/>
      <c r="C356" s="149"/>
      <c r="D356" s="167"/>
      <c r="E356" s="167"/>
      <c r="F356" s="405"/>
      <c r="G356" s="436"/>
      <c r="H356" s="407">
        <f>($F356+1)</f>
        <v>1</v>
      </c>
      <c r="I356" s="438">
        <f>IF($H356&gt;59, "0", $G356)</f>
        <v>0</v>
      </c>
      <c r="J356" s="454">
        <f t="shared" si="158"/>
        <v>0</v>
      </c>
      <c r="K356" s="407">
        <f>$F356+2</f>
        <v>2</v>
      </c>
      <c r="L356" s="438">
        <f>IF($K356&gt;59, "0", IF($J356 &gt;0, $J356, IF($J356=0, $I356)))</f>
        <v>0</v>
      </c>
      <c r="M356" s="454">
        <f t="shared" si="159"/>
        <v>0</v>
      </c>
      <c r="N356" s="407">
        <f>$F356+5</f>
        <v>5</v>
      </c>
      <c r="O356" s="438">
        <f>IF($N356&gt;59, "0", IF($M356 &gt;0, $M356, IF($M356=0, $L356)))</f>
        <v>0</v>
      </c>
      <c r="P356" s="454">
        <f t="shared" si="160"/>
        <v>0</v>
      </c>
      <c r="S356" s="341">
        <v>0</v>
      </c>
    </row>
    <row r="357" spans="1:19">
      <c r="A357" s="18"/>
      <c r="B357" s="597" t="s">
        <v>355</v>
      </c>
      <c r="C357" s="598"/>
      <c r="D357" s="598"/>
      <c r="E357" s="599"/>
      <c r="F357" s="140"/>
      <c r="G357" s="443">
        <f>SUM(G255+G244+G241+G238+G235+G232+G229)</f>
        <v>0</v>
      </c>
      <c r="H357" s="141"/>
      <c r="I357" s="445">
        <f>SUM(I229:I356)</f>
        <v>0</v>
      </c>
      <c r="J357" s="443">
        <f>SUM(J255+J244+J241+J238+J235+J232+J229)</f>
        <v>0</v>
      </c>
      <c r="K357" s="141"/>
      <c r="L357" s="445">
        <f>SUM(L229:L356)</f>
        <v>0</v>
      </c>
      <c r="M357" s="443">
        <f>SUM(M255+M244+M241+M238+M235+M232+M229)</f>
        <v>0</v>
      </c>
      <c r="N357" s="141"/>
      <c r="O357" s="445">
        <f>SUM(O229:O356)</f>
        <v>0</v>
      </c>
      <c r="P357" s="443">
        <f>SUM(P255+P244+P241+P238+P235+P232+P229)</f>
        <v>0</v>
      </c>
    </row>
    <row r="358" spans="1:19">
      <c r="A358" s="18"/>
      <c r="B358" s="600" t="s">
        <v>356</v>
      </c>
      <c r="C358" s="601"/>
      <c r="D358" s="601"/>
      <c r="E358" s="602"/>
      <c r="F358" s="142"/>
      <c r="G358" s="143"/>
      <c r="H358" s="144"/>
      <c r="I358" s="448">
        <f>G357-I357</f>
        <v>0</v>
      </c>
      <c r="J358" s="446">
        <f>G357-J357</f>
        <v>0</v>
      </c>
      <c r="K358" s="144"/>
      <c r="L358" s="448">
        <f>G357-L357</f>
        <v>0</v>
      </c>
      <c r="M358" s="446">
        <f>G357-M357</f>
        <v>0</v>
      </c>
      <c r="N358" s="144"/>
      <c r="O358" s="448">
        <f>G357-O357</f>
        <v>0</v>
      </c>
      <c r="P358" s="446">
        <f>G357-P357</f>
        <v>0</v>
      </c>
    </row>
    <row r="359" spans="1:19" ht="15" thickBot="1">
      <c r="A359" s="18"/>
      <c r="B359" s="609" t="s">
        <v>357</v>
      </c>
      <c r="C359" s="610"/>
      <c r="D359" s="610"/>
      <c r="E359" s="611"/>
      <c r="F359" s="145"/>
      <c r="G359" s="153"/>
      <c r="H359" s="154"/>
      <c r="I359" s="155" t="str">
        <f>IFERROR(IF($G$357=0,"0.00%",IF($G$357&gt;0,I358/G357)),0)</f>
        <v>0.00%</v>
      </c>
      <c r="J359" s="146" t="str">
        <f>IFERROR(IF($G$357=0,"0.00%",IF($G$357&gt;0,J358/G357)),0)</f>
        <v>0.00%</v>
      </c>
      <c r="K359" s="147"/>
      <c r="L359" s="155" t="str">
        <f>IFERROR(IF($G$357=0,"0.00%",IF($G$357&gt;0,L358/G357)),0)</f>
        <v>0.00%</v>
      </c>
      <c r="M359" s="146" t="str">
        <f>IFERROR(IF($G$357=0,"0.00%",IF($G$357&gt;0,M358/G357)),0)</f>
        <v>0.00%</v>
      </c>
      <c r="N359" s="147"/>
      <c r="O359" s="155" t="str">
        <f>IFERROR(IF($G$357=0,"0.00%",IF($G$357&gt;0,O358/G357)),0)</f>
        <v>0.00%</v>
      </c>
      <c r="P359" s="146" t="str">
        <f>IFERROR(IF($G$357=0,"0.00%",IF($G$357&gt;0,P358/G357)),0)</f>
        <v>0.00%</v>
      </c>
    </row>
    <row r="361" spans="1:19">
      <c r="B361" s="311" t="s">
        <v>2</v>
      </c>
    </row>
    <row r="363" spans="1:19" ht="15" customHeight="1">
      <c r="B363" s="589" t="s">
        <v>383</v>
      </c>
      <c r="C363" s="589"/>
      <c r="D363" s="589"/>
      <c r="E363" s="589"/>
      <c r="F363" s="589"/>
      <c r="G363" s="589"/>
      <c r="H363" s="589"/>
      <c r="I363" s="589"/>
      <c r="J363" s="589"/>
      <c r="K363" s="589"/>
      <c r="L363" s="589"/>
      <c r="M363" s="589"/>
      <c r="N363" s="589"/>
      <c r="O363" s="589"/>
      <c r="P363" s="589"/>
    </row>
    <row r="368" spans="1:19">
      <c r="B368" s="589"/>
      <c r="C368" s="589"/>
      <c r="D368" s="589"/>
      <c r="E368" s="589"/>
      <c r="F368" s="589"/>
      <c r="G368" s="589"/>
      <c r="H368" s="589"/>
    </row>
  </sheetData>
  <sheetProtection algorithmName="SHA-512" hashValue="6EyHLKJiQ3buF6PqHHfOTvV+4ajbkfwx1ary40BFBgoEqijEo+mKmHkTeU2aqn72Xl6x3ggGKntG2T4NRVr4tA==" saltValue="3HiFKCd8zZPA7J2YVkPBNA==" spinCount="100000" sheet="1" objects="1" scenarios="1" selectLockedCells="1"/>
  <mergeCells count="38">
    <mergeCell ref="K122:M122"/>
    <mergeCell ref="N65:P65"/>
    <mergeCell ref="B357:E357"/>
    <mergeCell ref="B358:E358"/>
    <mergeCell ref="B359:E359"/>
    <mergeCell ref="K65:M65"/>
    <mergeCell ref="I3:N3"/>
    <mergeCell ref="B223:E223"/>
    <mergeCell ref="B224:E224"/>
    <mergeCell ref="B227:E227"/>
    <mergeCell ref="F227:G227"/>
    <mergeCell ref="H227:J227"/>
    <mergeCell ref="B222:E222"/>
    <mergeCell ref="K227:M227"/>
    <mergeCell ref="N227:P227"/>
    <mergeCell ref="B122:E122"/>
    <mergeCell ref="F122:G122"/>
    <mergeCell ref="H122:J122"/>
    <mergeCell ref="B62:E62"/>
    <mergeCell ref="B65:E65"/>
    <mergeCell ref="F65:G65"/>
    <mergeCell ref="H65:J65"/>
    <mergeCell ref="B368:H368"/>
    <mergeCell ref="B363:P363"/>
    <mergeCell ref="I1:N1"/>
    <mergeCell ref="F13:G13"/>
    <mergeCell ref="H13:J13"/>
    <mergeCell ref="N13:P13"/>
    <mergeCell ref="K13:M13"/>
    <mergeCell ref="B10:H10"/>
    <mergeCell ref="B60:E60"/>
    <mergeCell ref="B61:E61"/>
    <mergeCell ref="B13:E13"/>
    <mergeCell ref="I2:N2"/>
    <mergeCell ref="N122:P122"/>
    <mergeCell ref="B117:E117"/>
    <mergeCell ref="B118:E118"/>
    <mergeCell ref="B119:E119"/>
  </mergeCells>
  <conditionalFormatting sqref="F15:F59 F125:F130 F230:F231 H230:H231 K230:K231 N230:N231">
    <cfRule type="cellIs" dxfId="198" priority="555" operator="between">
      <formula>50</formula>
      <formula>51</formula>
    </cfRule>
    <cfRule type="cellIs" dxfId="197" priority="556" operator="between">
      <formula>52</formula>
      <formula>54</formula>
    </cfRule>
    <cfRule type="cellIs" dxfId="196" priority="557" operator="between">
      <formula>55</formula>
      <formula>57</formula>
    </cfRule>
    <cfRule type="cellIs" dxfId="195" priority="558" operator="between">
      <formula>58</formula>
      <formula>59</formula>
    </cfRule>
    <cfRule type="cellIs" dxfId="194" priority="559" operator="greaterThanOrEqual">
      <formula>60</formula>
    </cfRule>
  </conditionalFormatting>
  <conditionalFormatting sqref="F68:F85">
    <cfRule type="cellIs" dxfId="193" priority="441" operator="between">
      <formula>55</formula>
      <formula>57</formula>
    </cfRule>
    <cfRule type="cellIs" dxfId="192" priority="439" operator="between">
      <formula>50</formula>
      <formula>51</formula>
    </cfRule>
    <cfRule type="cellIs" dxfId="191" priority="442" operator="between">
      <formula>58</formula>
      <formula>59</formula>
    </cfRule>
    <cfRule type="cellIs" dxfId="190" priority="443" operator="greaterThanOrEqual">
      <formula>60</formula>
    </cfRule>
    <cfRule type="cellIs" dxfId="189" priority="440" operator="between">
      <formula>52</formula>
      <formula>54</formula>
    </cfRule>
  </conditionalFormatting>
  <conditionalFormatting sqref="F87:F101">
    <cfRule type="cellIs" dxfId="188" priority="478" operator="between">
      <formula>58</formula>
      <formula>59</formula>
    </cfRule>
    <cfRule type="cellIs" dxfId="187" priority="476" operator="between">
      <formula>52</formula>
      <formula>54</formula>
    </cfRule>
    <cfRule type="cellIs" dxfId="186" priority="477" operator="between">
      <formula>55</formula>
      <formula>57</formula>
    </cfRule>
    <cfRule type="cellIs" dxfId="185" priority="475" operator="between">
      <formula>50</formula>
      <formula>51</formula>
    </cfRule>
    <cfRule type="cellIs" dxfId="184" priority="479" operator="greaterThanOrEqual">
      <formula>60</formula>
    </cfRule>
  </conditionalFormatting>
  <conditionalFormatting sqref="F103:F112">
    <cfRule type="cellIs" dxfId="183" priority="457" operator="between">
      <formula>50</formula>
      <formula>51</formula>
    </cfRule>
    <cfRule type="cellIs" dxfId="182" priority="459" operator="between">
      <formula>55</formula>
      <formula>57</formula>
    </cfRule>
    <cfRule type="cellIs" dxfId="181" priority="461" operator="greaterThanOrEqual">
      <formula>60</formula>
    </cfRule>
    <cfRule type="cellIs" dxfId="180" priority="460" operator="between">
      <formula>58</formula>
      <formula>59</formula>
    </cfRule>
    <cfRule type="cellIs" dxfId="179" priority="458" operator="between">
      <formula>52</formula>
      <formula>54</formula>
    </cfRule>
  </conditionalFormatting>
  <conditionalFormatting sqref="F114:F116 H114:H116 K114:K116 N114:N116">
    <cfRule type="cellIs" dxfId="178" priority="450" operator="between">
      <formula>55</formula>
      <formula>57</formula>
    </cfRule>
    <cfRule type="cellIs" dxfId="177" priority="448" operator="between">
      <formula>50</formula>
      <formula>51</formula>
    </cfRule>
    <cfRule type="cellIs" dxfId="176" priority="449" operator="between">
      <formula>52</formula>
      <formula>54</formula>
    </cfRule>
    <cfRule type="cellIs" dxfId="175" priority="452" operator="greaterThanOrEqual">
      <formula>60</formula>
    </cfRule>
    <cfRule type="cellIs" dxfId="174" priority="451" operator="between">
      <formula>58</formula>
      <formula>59</formula>
    </cfRule>
  </conditionalFormatting>
  <conditionalFormatting sqref="F132:F137 H132:H137 K132:K137 N132:N137">
    <cfRule type="cellIs" dxfId="173" priority="394" operator="greaterThanOrEqual">
      <formula>60</formula>
    </cfRule>
    <cfRule type="cellIs" dxfId="172" priority="390" operator="between">
      <formula>50</formula>
      <formula>51</formula>
    </cfRule>
    <cfRule type="cellIs" dxfId="171" priority="392" operator="between">
      <formula>55</formula>
      <formula>57</formula>
    </cfRule>
    <cfRule type="cellIs" dxfId="170" priority="391" operator="between">
      <formula>52</formula>
      <formula>54</formula>
    </cfRule>
    <cfRule type="cellIs" dxfId="169" priority="393" operator="between">
      <formula>58</formula>
      <formula>59</formula>
    </cfRule>
  </conditionalFormatting>
  <conditionalFormatting sqref="F139:F144 H139:H144 K139:K144 N139:N144 F146:F151 H146:H151 K146:K151 N146:N151 K153:K158 N153:N158 K160:K165 N160:N165 K167:K172 N167:N172 K174:K179 N174:N179 K181:K186 N181:N186 K188:K193 N188:N193 K195:K200 N195:N200 K202:K207 N202:N207 K209:K214 N209:N214 K216:K221 N216:N221">
    <cfRule type="cellIs" dxfId="168" priority="382" operator="between">
      <formula>52</formula>
      <formula>54</formula>
    </cfRule>
    <cfRule type="cellIs" dxfId="167" priority="384" operator="between">
      <formula>58</formula>
      <formula>59</formula>
    </cfRule>
    <cfRule type="cellIs" dxfId="166" priority="381" operator="between">
      <formula>50</formula>
      <formula>51</formula>
    </cfRule>
    <cfRule type="cellIs" dxfId="165" priority="383" operator="between">
      <formula>55</formula>
      <formula>57</formula>
    </cfRule>
    <cfRule type="cellIs" dxfId="164" priority="385" operator="greaterThanOrEqual">
      <formula>60</formula>
    </cfRule>
  </conditionalFormatting>
  <conditionalFormatting sqref="F153:F158 H153:H158">
    <cfRule type="cellIs" dxfId="163" priority="358" operator="greaterThanOrEqual">
      <formula>60</formula>
    </cfRule>
    <cfRule type="cellIs" dxfId="162" priority="357" operator="between">
      <formula>58</formula>
      <formula>59</formula>
    </cfRule>
    <cfRule type="cellIs" dxfId="161" priority="355" operator="between">
      <formula>52</formula>
      <formula>54</formula>
    </cfRule>
    <cfRule type="cellIs" dxfId="160" priority="356" operator="between">
      <formula>55</formula>
      <formula>57</formula>
    </cfRule>
    <cfRule type="cellIs" dxfId="159" priority="354" operator="between">
      <formula>50</formula>
      <formula>51</formula>
    </cfRule>
  </conditionalFormatting>
  <conditionalFormatting sqref="F160:F165 H160:H165 F167:F172 H167:H172 F174:F179 H174:H179 H181:H186 H188:H193 H195:H200 H202:H207 H209:H214 H216:H221">
    <cfRule type="cellIs" dxfId="158" priority="432" operator="between">
      <formula>55</formula>
      <formula>57</formula>
    </cfRule>
    <cfRule type="cellIs" dxfId="157" priority="433" operator="between">
      <formula>58</formula>
      <formula>59</formula>
    </cfRule>
    <cfRule type="cellIs" dxfId="156" priority="434" operator="greaterThanOrEqual">
      <formula>60</formula>
    </cfRule>
    <cfRule type="cellIs" dxfId="155" priority="431" operator="between">
      <formula>52</formula>
      <formula>54</formula>
    </cfRule>
    <cfRule type="cellIs" dxfId="154" priority="430" operator="between">
      <formula>50</formula>
      <formula>51</formula>
    </cfRule>
  </conditionalFormatting>
  <conditionalFormatting sqref="F188:F193 F195:F200 F202:F207 F216:F221">
    <cfRule type="cellIs" dxfId="153" priority="375" operator="between">
      <formula>58</formula>
      <formula>59</formula>
    </cfRule>
    <cfRule type="cellIs" dxfId="152" priority="372" operator="between">
      <formula>50</formula>
      <formula>51</formula>
    </cfRule>
    <cfRule type="cellIs" dxfId="151" priority="373" operator="between">
      <formula>52</formula>
      <formula>54</formula>
    </cfRule>
    <cfRule type="cellIs" dxfId="150" priority="374" operator="between">
      <formula>55</formula>
      <formula>57</formula>
    </cfRule>
    <cfRule type="cellIs" dxfId="149" priority="376" operator="greaterThanOrEqual">
      <formula>60</formula>
    </cfRule>
  </conditionalFormatting>
  <conditionalFormatting sqref="F233:F234 H233:H234 K233:K234 N233:N234">
    <cfRule type="cellIs" dxfId="148" priority="348" operator="between">
      <formula>58</formula>
      <formula>59</formula>
    </cfRule>
    <cfRule type="cellIs" dxfId="147" priority="347" operator="between">
      <formula>55</formula>
      <formula>57</formula>
    </cfRule>
    <cfRule type="cellIs" dxfId="146" priority="349" operator="greaterThanOrEqual">
      <formula>60</formula>
    </cfRule>
    <cfRule type="cellIs" dxfId="145" priority="346" operator="between">
      <formula>52</formula>
      <formula>54</formula>
    </cfRule>
    <cfRule type="cellIs" dxfId="144" priority="345" operator="between">
      <formula>50</formula>
      <formula>51</formula>
    </cfRule>
  </conditionalFormatting>
  <conditionalFormatting sqref="F236:F237 H236:H237 K236:K237 N236:N237">
    <cfRule type="cellIs" dxfId="143" priority="297" operator="between">
      <formula>52</formula>
      <formula>54</formula>
    </cfRule>
    <cfRule type="cellIs" dxfId="142" priority="296" operator="between">
      <formula>50</formula>
      <formula>51</formula>
    </cfRule>
    <cfRule type="cellIs" dxfId="141" priority="300" operator="greaterThanOrEqual">
      <formula>60</formula>
    </cfRule>
    <cfRule type="cellIs" dxfId="140" priority="299" operator="between">
      <formula>58</formula>
      <formula>59</formula>
    </cfRule>
    <cfRule type="cellIs" dxfId="139" priority="298" operator="between">
      <formula>55</formula>
      <formula>57</formula>
    </cfRule>
  </conditionalFormatting>
  <conditionalFormatting sqref="F245:F254 H245:H254 K245:K254 N245:N254">
    <cfRule type="cellIs" dxfId="138" priority="8" operator="greaterThanOrEqual">
      <formula>60</formula>
    </cfRule>
    <cfRule type="cellIs" dxfId="137" priority="7" operator="between">
      <formula>58</formula>
      <formula>59</formula>
    </cfRule>
    <cfRule type="cellIs" dxfId="136" priority="6" operator="between">
      <formula>55</formula>
      <formula>57</formula>
    </cfRule>
    <cfRule type="cellIs" dxfId="135" priority="5" operator="between">
      <formula>52</formula>
      <formula>54</formula>
    </cfRule>
    <cfRule type="cellIs" dxfId="134" priority="4" operator="between">
      <formula>50</formula>
      <formula>51</formula>
    </cfRule>
  </conditionalFormatting>
  <conditionalFormatting sqref="F256:F356">
    <cfRule type="cellIs" dxfId="133" priority="32" operator="greaterThanOrEqual">
      <formula>60</formula>
    </cfRule>
    <cfRule type="cellIs" dxfId="132" priority="31" operator="between">
      <formula>58</formula>
      <formula>59</formula>
    </cfRule>
    <cfRule type="cellIs" dxfId="131" priority="30" operator="between">
      <formula>55</formula>
      <formula>57</formula>
    </cfRule>
    <cfRule type="cellIs" dxfId="130" priority="29" operator="between">
      <formula>52</formula>
      <formula>54</formula>
    </cfRule>
    <cfRule type="cellIs" dxfId="129" priority="28" operator="between">
      <formula>50</formula>
      <formula>51</formula>
    </cfRule>
  </conditionalFormatting>
  <conditionalFormatting sqref="H15:H59 K15:K59 N15:N59">
    <cfRule type="cellIs" dxfId="126" priority="48" operator="lessThanOrEqual">
      <formula>20</formula>
    </cfRule>
    <cfRule type="cellIs" dxfId="125" priority="51" operator="between">
      <formula>52</formula>
      <formula>54</formula>
    </cfRule>
    <cfRule type="cellIs" dxfId="124" priority="52" operator="between">
      <formula>55</formula>
      <formula>57</formula>
    </cfRule>
    <cfRule type="cellIs" dxfId="123" priority="53" operator="between">
      <formula>58</formula>
      <formula>59</formula>
    </cfRule>
    <cfRule type="cellIs" dxfId="122" priority="54" operator="greaterThanOrEqual">
      <formula>60</formula>
    </cfRule>
    <cfRule type="cellIs" dxfId="121" priority="50" operator="between">
      <formula>50</formula>
      <formula>51</formula>
    </cfRule>
  </conditionalFormatting>
  <conditionalFormatting sqref="H35:H59">
    <cfRule type="cellIs" priority="194" operator="lessThanOrEqual">
      <formula>25</formula>
    </cfRule>
  </conditionalFormatting>
  <conditionalFormatting sqref="H68:H85 K68:K85 N68:N85">
    <cfRule type="cellIs" dxfId="120" priority="211" operator="greaterThanOrEqual">
      <formula>60</formula>
    </cfRule>
    <cfRule type="cellIs" dxfId="119" priority="209" operator="between">
      <formula>55</formula>
      <formula>57</formula>
    </cfRule>
    <cfRule type="cellIs" dxfId="118" priority="205" operator="lessThanOrEqual">
      <formula>20</formula>
    </cfRule>
    <cfRule type="cellIs" dxfId="117" priority="207" operator="between">
      <formula>50</formula>
      <formula>51</formula>
    </cfRule>
    <cfRule type="cellIs" dxfId="116" priority="210" operator="between">
      <formula>58</formula>
      <formula>59</formula>
    </cfRule>
    <cfRule type="cellIs" dxfId="115" priority="208" operator="between">
      <formula>52</formula>
      <formula>54</formula>
    </cfRule>
  </conditionalFormatting>
  <conditionalFormatting sqref="H78:H85">
    <cfRule type="cellIs" priority="444" operator="lessThanOrEqual">
      <formula>25</formula>
    </cfRule>
  </conditionalFormatting>
  <conditionalFormatting sqref="H87:H101 K87:K101 N87:N101">
    <cfRule type="cellIs" dxfId="114" priority="77" operator="between">
      <formula>58</formula>
      <formula>59</formula>
    </cfRule>
    <cfRule type="cellIs" dxfId="113" priority="76" operator="between">
      <formula>55</formula>
      <formula>57</formula>
    </cfRule>
    <cfRule type="cellIs" dxfId="112" priority="78" operator="greaterThanOrEqual">
      <formula>60</formula>
    </cfRule>
    <cfRule type="cellIs" dxfId="111" priority="75" operator="between">
      <formula>52</formula>
      <formula>54</formula>
    </cfRule>
    <cfRule type="cellIs" dxfId="110" priority="74" operator="between">
      <formula>50</formula>
      <formula>51</formula>
    </cfRule>
    <cfRule type="cellIs" dxfId="109" priority="72" operator="lessThanOrEqual">
      <formula>20</formula>
    </cfRule>
  </conditionalFormatting>
  <conditionalFormatting sqref="H87:H101">
    <cfRule type="cellIs" priority="79" operator="lessThanOrEqual">
      <formula>25</formula>
    </cfRule>
  </conditionalFormatting>
  <conditionalFormatting sqref="H103:H112 K103:K112 N103:N112">
    <cfRule type="cellIs" dxfId="108" priority="200" operator="between">
      <formula>55</formula>
      <formula>57</formula>
    </cfRule>
    <cfRule type="cellIs" dxfId="107" priority="199" operator="between">
      <formula>52</formula>
      <formula>54</formula>
    </cfRule>
    <cfRule type="cellIs" dxfId="106" priority="198" operator="between">
      <formula>50</formula>
      <formula>51</formula>
    </cfRule>
    <cfRule type="cellIs" dxfId="105" priority="202" operator="greaterThanOrEqual">
      <formula>60</formula>
    </cfRule>
    <cfRule type="cellIs" dxfId="104" priority="201" operator="between">
      <formula>58</formula>
      <formula>59</formula>
    </cfRule>
    <cfRule type="cellIs" dxfId="103" priority="196" operator="lessThanOrEqual">
      <formula>20</formula>
    </cfRule>
  </conditionalFormatting>
  <conditionalFormatting sqref="H103:H112">
    <cfRule type="cellIs" priority="203" operator="lessThanOrEqual">
      <formula>25</formula>
    </cfRule>
  </conditionalFormatting>
  <conditionalFormatting sqref="H114:H116 K114:K116 N114:N116">
    <cfRule type="cellIs" dxfId="102" priority="446" operator="lessThanOrEqual">
      <formula>20</formula>
    </cfRule>
  </conditionalFormatting>
  <conditionalFormatting sqref="H114:H116">
    <cfRule type="cellIs" priority="453" operator="lessThanOrEqual">
      <formula>25</formula>
    </cfRule>
  </conditionalFormatting>
  <conditionalFormatting sqref="H125:H130 K125:K130 N125:N130">
    <cfRule type="cellIs" dxfId="101" priority="271" operator="between">
      <formula>50</formula>
      <formula>51</formula>
    </cfRule>
    <cfRule type="cellIs" dxfId="100" priority="272" operator="between">
      <formula>52</formula>
      <formula>54</formula>
    </cfRule>
    <cfRule type="cellIs" dxfId="99" priority="273" operator="between">
      <formula>55</formula>
      <formula>57</formula>
    </cfRule>
    <cfRule type="cellIs" dxfId="98" priority="274" operator="between">
      <formula>58</formula>
      <formula>59</formula>
    </cfRule>
    <cfRule type="cellIs" dxfId="97" priority="275" operator="greaterThanOrEqual">
      <formula>60</formula>
    </cfRule>
    <cfRule type="cellIs" dxfId="96" priority="269" operator="lessThanOrEqual">
      <formula>20</formula>
    </cfRule>
  </conditionalFormatting>
  <conditionalFormatting sqref="H132:H137 K132:K137 N132:N137">
    <cfRule type="cellIs" dxfId="95" priority="388" operator="lessThanOrEqual">
      <formula>20</formula>
    </cfRule>
  </conditionalFormatting>
  <conditionalFormatting sqref="H132:H137">
    <cfRule type="cellIs" priority="395" operator="lessThanOrEqual">
      <formula>25</formula>
    </cfRule>
  </conditionalFormatting>
  <conditionalFormatting sqref="H139:H144 H146:H151">
    <cfRule type="cellIs" priority="386" operator="lessThanOrEqual">
      <formula>25</formula>
    </cfRule>
  </conditionalFormatting>
  <conditionalFormatting sqref="H139:H144 K139:K144 N139:N144 H146:H151 K146:K151 N146:N151 K153:K158 N153:N158 K160:K165 N160:N165 K167:K172 N167:N172 K174:K179 N174:N179 K181:K186 N181:N186 K188:K193 N188:N193 K195:K200 N195:N200 K202:K207 N202:N207 K209:K214 N209:N214 K216:K221 N216:N221">
    <cfRule type="cellIs" dxfId="94" priority="379" operator="lessThanOrEqual">
      <formula>20</formula>
    </cfRule>
  </conditionalFormatting>
  <conditionalFormatting sqref="H153:H158">
    <cfRule type="cellIs" priority="359" operator="lessThanOrEqual">
      <formula>25</formula>
    </cfRule>
    <cfRule type="cellIs" dxfId="93" priority="352" operator="lessThanOrEqual">
      <formula>20</formula>
    </cfRule>
  </conditionalFormatting>
  <conditionalFormatting sqref="H160:H165 H167:H172 H174:H179 H181:H186 H188:H193 H195:H200 H202:H207 H209:H214 H216:H221">
    <cfRule type="cellIs" priority="435" operator="lessThanOrEqual">
      <formula>25</formula>
    </cfRule>
    <cfRule type="cellIs" dxfId="92" priority="428" operator="lessThanOrEqual">
      <formula>20</formula>
    </cfRule>
  </conditionalFormatting>
  <conditionalFormatting sqref="H230:H231 K230:K231 N230:N231">
    <cfRule type="cellIs" dxfId="91" priority="551" operator="lessThanOrEqual">
      <formula>20</formula>
    </cfRule>
  </conditionalFormatting>
  <conditionalFormatting sqref="H233:H234 K233:K234 N233:N234">
    <cfRule type="cellIs" dxfId="90" priority="343" operator="lessThanOrEqual">
      <formula>20</formula>
    </cfRule>
  </conditionalFormatting>
  <conditionalFormatting sqref="H233:H234">
    <cfRule type="cellIs" priority="350" operator="lessThanOrEqual">
      <formula>25</formula>
    </cfRule>
  </conditionalFormatting>
  <conditionalFormatting sqref="H236:H237 K236:K237 N236:N237">
    <cfRule type="cellIs" dxfId="89" priority="294" operator="lessThanOrEqual">
      <formula>20</formula>
    </cfRule>
  </conditionalFormatting>
  <conditionalFormatting sqref="H236:H237">
    <cfRule type="cellIs" priority="301" operator="lessThanOrEqual">
      <formula>25</formula>
    </cfRule>
  </conditionalFormatting>
  <conditionalFormatting sqref="H239:H240 H242:H243">
    <cfRule type="cellIs" priority="18" operator="lessThanOrEqual">
      <formula>25</formula>
    </cfRule>
  </conditionalFormatting>
  <conditionalFormatting sqref="H239:H240 K239:K240 N239:N240 F242:F243 H242:H243 K242:K243 N242:N243">
    <cfRule type="cellIs" dxfId="88" priority="16" operator="between">
      <formula>58</formula>
      <formula>59</formula>
    </cfRule>
    <cfRule type="cellIs" dxfId="87" priority="15" operator="between">
      <formula>55</formula>
      <formula>57</formula>
    </cfRule>
    <cfRule type="cellIs" dxfId="86" priority="14" operator="between">
      <formula>52</formula>
      <formula>54</formula>
    </cfRule>
    <cfRule type="cellIs" dxfId="85" priority="13" operator="between">
      <formula>50</formula>
      <formula>51</formula>
    </cfRule>
    <cfRule type="cellIs" dxfId="84" priority="17" operator="greaterThanOrEqual">
      <formula>60</formula>
    </cfRule>
  </conditionalFormatting>
  <conditionalFormatting sqref="H239:H240 K239:K240 N239:N240 H242:H243 K242:K243 N242:N243">
    <cfRule type="cellIs" dxfId="83" priority="11" operator="lessThanOrEqual">
      <formula>20</formula>
    </cfRule>
  </conditionalFormatting>
  <conditionalFormatting sqref="H245:H254 K245:K254 N245:N254">
    <cfRule type="cellIs" dxfId="82" priority="2" operator="lessThanOrEqual">
      <formula>20</formula>
    </cfRule>
  </conditionalFormatting>
  <conditionalFormatting sqref="H245:H254">
    <cfRule type="cellIs" priority="9" operator="lessThanOrEqual">
      <formula>25</formula>
    </cfRule>
  </conditionalFormatting>
  <conditionalFormatting sqref="H256:H356 K256:K356 N256:N356">
    <cfRule type="cellIs" dxfId="81" priority="24" operator="between">
      <formula>55</formula>
      <formula>57</formula>
    </cfRule>
    <cfRule type="cellIs" dxfId="80" priority="25" operator="between">
      <formula>58</formula>
      <formula>59</formula>
    </cfRule>
    <cfRule type="cellIs" dxfId="79" priority="26" operator="greaterThanOrEqual">
      <formula>60</formula>
    </cfRule>
    <cfRule type="cellIs" dxfId="78" priority="22" operator="between">
      <formula>50</formula>
      <formula>51</formula>
    </cfRule>
    <cfRule type="cellIs" dxfId="77" priority="20" operator="lessThanOrEqual">
      <formula>20</formula>
    </cfRule>
    <cfRule type="cellIs" dxfId="76" priority="23" operator="between">
      <formula>52</formula>
      <formula>54</formula>
    </cfRule>
  </conditionalFormatting>
  <conditionalFormatting sqref="H256:H356">
    <cfRule type="cellIs" priority="27" operator="lessThanOrEqual">
      <formula>25</formula>
    </cfRule>
  </conditionalFormatting>
  <conditionalFormatting sqref="I15:I59 L15:L59 O15:O59">
    <cfRule type="cellIs" dxfId="74" priority="47" operator="equal">
      <formula>0</formula>
    </cfRule>
  </conditionalFormatting>
  <conditionalFormatting sqref="I68:I85 L68:L85 O68:O85">
    <cfRule type="cellIs" dxfId="72" priority="204" operator="equal">
      <formula>0</formula>
    </cfRule>
  </conditionalFormatting>
  <conditionalFormatting sqref="I87:I101 L87:L101 O87:O101">
    <cfRule type="cellIs" dxfId="71" priority="71" operator="equal">
      <formula>0</formula>
    </cfRule>
  </conditionalFormatting>
  <conditionalFormatting sqref="I103:I112 L103:L112 O103:O112">
    <cfRule type="cellIs" dxfId="69" priority="195" operator="equal">
      <formula>0</formula>
    </cfRule>
  </conditionalFormatting>
  <conditionalFormatting sqref="I114:I116 L114:L116 O114:O116">
    <cfRule type="cellIs" dxfId="67" priority="445" operator="equal">
      <formula>0</formula>
    </cfRule>
  </conditionalFormatting>
  <conditionalFormatting sqref="I125:I130 L125:L130 O125:O130">
    <cfRule type="cellIs" dxfId="64" priority="268" operator="equal">
      <formula>0</formula>
    </cfRule>
  </conditionalFormatting>
  <conditionalFormatting sqref="I132:I137 L132:L137 O132:O137">
    <cfRule type="cellIs" dxfId="62" priority="387" operator="equal">
      <formula>0</formula>
    </cfRule>
  </conditionalFormatting>
  <conditionalFormatting sqref="I139:I144 L139:L144 O139:O144 I146:I151 L146:L151 O146:O151 I153:I158 L153:L158 O153:O158 I160:I165 L160:L165 O160:O165 I167:I172 L167:L172 O167:O172 I174:I179 L174:L179 O174:O179 I181:I186 L181:L186 O181:O186 I188:I193 L188:L193 O188:O193 I195:I200 L195:L200 O195:O200 I202:I207 L202:L207 O202:O207 I209:I214 L209:L214 O209:O214 I216:I221 L216:L221 O216:O221">
    <cfRule type="cellIs" dxfId="60" priority="378" operator="equal">
      <formula>0</formula>
    </cfRule>
  </conditionalFormatting>
  <conditionalFormatting sqref="I230:I231 L230:L231 O230:O231">
    <cfRule type="cellIs" dxfId="58" priority="550" operator="equal">
      <formula>0</formula>
    </cfRule>
  </conditionalFormatting>
  <conditionalFormatting sqref="I233:I234 L233:L234 O233:O234">
    <cfRule type="cellIs" dxfId="56" priority="342" operator="equal">
      <formula>0</formula>
    </cfRule>
  </conditionalFormatting>
  <conditionalFormatting sqref="I236:I237 L236:L237 O236:O237">
    <cfRule type="cellIs" dxfId="54" priority="293" operator="equal">
      <formula>0</formula>
    </cfRule>
  </conditionalFormatting>
  <conditionalFormatting sqref="I239:I240 L239:L240 O239:O240 I242:I243 L242:L243 O242:O243">
    <cfRule type="cellIs" dxfId="52" priority="10" operator="equal">
      <formula>0</formula>
    </cfRule>
  </conditionalFormatting>
  <conditionalFormatting sqref="I245:I254 L245:L254 O245:O254">
    <cfRule type="cellIs" dxfId="51" priority="1" operator="equal">
      <formula>0</formula>
    </cfRule>
  </conditionalFormatting>
  <conditionalFormatting sqref="I256:I356 L256:L356 O256:O356">
    <cfRule type="cellIs" dxfId="49" priority="19" operator="equal">
      <formula>0</formula>
    </cfRule>
  </conditionalFormatting>
  <conditionalFormatting sqref="I62:J62 L62:M62">
    <cfRule type="cellIs" dxfId="47" priority="518" operator="lessThanOrEqual">
      <formula>0</formula>
    </cfRule>
    <cfRule type="cellIs" dxfId="46" priority="519" operator="greaterThan">
      <formula>0.3</formula>
    </cfRule>
    <cfRule type="cellIs" dxfId="45" priority="520" operator="between">
      <formula>20%</formula>
      <formula>29%</formula>
    </cfRule>
    <cfRule type="cellIs" dxfId="44" priority="522" operator="between">
      <formula>1%</formula>
      <formula>9%</formula>
    </cfRule>
    <cfRule type="cellIs" dxfId="43" priority="521" operator="between">
      <formula>10%</formula>
      <formula>19%</formula>
    </cfRule>
  </conditionalFormatting>
  <conditionalFormatting sqref="I119:J119 L119:M119">
    <cfRule type="cellIs" dxfId="42" priority="495" operator="lessThanOrEqual">
      <formula>0</formula>
    </cfRule>
    <cfRule type="cellIs" dxfId="41" priority="497" operator="between">
      <formula>20%</formula>
      <formula>29%</formula>
    </cfRule>
    <cfRule type="cellIs" dxfId="40" priority="498" operator="between">
      <formula>10%</formula>
      <formula>19%</formula>
    </cfRule>
    <cfRule type="cellIs" dxfId="39" priority="499" operator="between">
      <formula>1%</formula>
      <formula>9%</formula>
    </cfRule>
    <cfRule type="cellIs" dxfId="38" priority="496" operator="greaterThan">
      <formula>0.3</formula>
    </cfRule>
  </conditionalFormatting>
  <conditionalFormatting sqref="I224:J224 L224:M224">
    <cfRule type="cellIs" dxfId="37" priority="412" operator="between">
      <formula>20%</formula>
      <formula>29%</formula>
    </cfRule>
    <cfRule type="cellIs" dxfId="36" priority="411" operator="greaterThan">
      <formula>0.3</formula>
    </cfRule>
    <cfRule type="cellIs" dxfId="35" priority="414" operator="between">
      <formula>1%</formula>
      <formula>9%</formula>
    </cfRule>
    <cfRule type="cellIs" dxfId="34" priority="413" operator="between">
      <formula>10%</formula>
      <formula>19%</formula>
    </cfRule>
    <cfRule type="cellIs" dxfId="33" priority="410" operator="lessThanOrEqual">
      <formula>0</formula>
    </cfRule>
  </conditionalFormatting>
  <conditionalFormatting sqref="I359:J359 L359:M359">
    <cfRule type="cellIs" dxfId="32" priority="325" operator="lessThanOrEqual">
      <formula>0</formula>
    </cfRule>
    <cfRule type="cellIs" dxfId="31" priority="326" operator="greaterThan">
      <formula>0.3</formula>
    </cfRule>
    <cfRule type="cellIs" dxfId="30" priority="327" operator="between">
      <formula>20%</formula>
      <formula>29%</formula>
    </cfRule>
    <cfRule type="cellIs" dxfId="29" priority="328" operator="between">
      <formula>10%</formula>
      <formula>19%</formula>
    </cfRule>
    <cfRule type="cellIs" dxfId="28" priority="329" operator="between">
      <formula>1%</formula>
      <formula>9%</formula>
    </cfRule>
  </conditionalFormatting>
  <conditionalFormatting sqref="I61:P61">
    <cfRule type="cellIs" dxfId="27" priority="548" operator="lessThan">
      <formula>0</formula>
    </cfRule>
    <cfRule type="cellIs" dxfId="26" priority="549" operator="between">
      <formula>1</formula>
      <formula>100</formula>
    </cfRule>
  </conditionalFormatting>
  <conditionalFormatting sqref="I118:P118">
    <cfRule type="cellIs" dxfId="25" priority="500" operator="lessThan">
      <formula>0</formula>
    </cfRule>
    <cfRule type="cellIs" dxfId="24" priority="501" operator="between">
      <formula>1</formula>
      <formula>100</formula>
    </cfRule>
  </conditionalFormatting>
  <conditionalFormatting sqref="I223:P223">
    <cfRule type="cellIs" dxfId="23" priority="415" operator="lessThan">
      <formula>0</formula>
    </cfRule>
    <cfRule type="cellIs" dxfId="22" priority="416" operator="between">
      <formula>1</formula>
      <formula>100</formula>
    </cfRule>
  </conditionalFormatting>
  <conditionalFormatting sqref="I358:P358">
    <cfRule type="cellIs" dxfId="21" priority="330" operator="lessThan">
      <formula>0</formula>
    </cfRule>
    <cfRule type="cellIs" dxfId="20" priority="331" operator="between">
      <formula>1</formula>
      <formula>100</formula>
    </cfRule>
  </conditionalFormatting>
  <conditionalFormatting sqref="O62:P62">
    <cfRule type="cellIs" dxfId="19" priority="517" operator="between">
      <formula>1%</formula>
      <formula>9%</formula>
    </cfRule>
    <cfRule type="cellIs" dxfId="18" priority="513" operator="lessThanOrEqual">
      <formula>0</formula>
    </cfRule>
    <cfRule type="cellIs" dxfId="17" priority="514" operator="greaterThan">
      <formula>0.3</formula>
    </cfRule>
    <cfRule type="cellIs" dxfId="16" priority="515" operator="between">
      <formula>20%</formula>
      <formula>29%</formula>
    </cfRule>
    <cfRule type="cellIs" dxfId="15" priority="516" operator="between">
      <formula>10%</formula>
      <formula>19%</formula>
    </cfRule>
  </conditionalFormatting>
  <conditionalFormatting sqref="O119:P119">
    <cfRule type="cellIs" dxfId="14" priority="490" operator="lessThanOrEqual">
      <formula>0</formula>
    </cfRule>
    <cfRule type="cellIs" dxfId="13" priority="491" operator="greaterThan">
      <formula>0.3</formula>
    </cfRule>
    <cfRule type="cellIs" dxfId="12" priority="492" operator="between">
      <formula>20%</formula>
      <formula>29%</formula>
    </cfRule>
    <cfRule type="cellIs" dxfId="11" priority="493" operator="between">
      <formula>10%</formula>
      <formula>19%</formula>
    </cfRule>
    <cfRule type="cellIs" dxfId="10" priority="494" operator="between">
      <formula>1%</formula>
      <formula>9%</formula>
    </cfRule>
  </conditionalFormatting>
  <conditionalFormatting sqref="O224:P224">
    <cfRule type="cellIs" dxfId="9" priority="405" operator="lessThanOrEqual">
      <formula>0</formula>
    </cfRule>
    <cfRule type="cellIs" dxfId="8" priority="406" operator="greaterThan">
      <formula>0.3</formula>
    </cfRule>
    <cfRule type="cellIs" dxfId="7" priority="407" operator="between">
      <formula>20%</formula>
      <formula>29%</formula>
    </cfRule>
    <cfRule type="cellIs" dxfId="6" priority="408" operator="between">
      <formula>10%</formula>
      <formula>19%</formula>
    </cfRule>
    <cfRule type="cellIs" dxfId="5" priority="409" operator="between">
      <formula>1%</formula>
      <formula>9%</formula>
    </cfRule>
  </conditionalFormatting>
  <conditionalFormatting sqref="O359:P359">
    <cfRule type="cellIs" dxfId="4" priority="322" operator="between">
      <formula>20%</formula>
      <formula>29%</formula>
    </cfRule>
    <cfRule type="cellIs" dxfId="3" priority="323" operator="between">
      <formula>10%</formula>
      <formula>19%</formula>
    </cfRule>
    <cfRule type="cellIs" dxfId="2" priority="324" operator="between">
      <formula>1%</formula>
      <formula>9%</formula>
    </cfRule>
    <cfRule type="cellIs" dxfId="1" priority="320" operator="lessThanOrEqual">
      <formula>0</formula>
    </cfRule>
    <cfRule type="cellIs" dxfId="0" priority="321" operator="greaterThan">
      <formula>0.3</formula>
    </cfRule>
  </conditionalFormatting>
  <pageMargins left="0.39370078740157483" right="0.39370078740157483" top="0.39370078740157483" bottom="0.39370078740157483" header="0.31496062992125984" footer="0.31496062992125984"/>
  <pageSetup paperSize="8" scale="69"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438" operator="containsText" id="{D200A530-4E0E-4450-BBC0-66659188DF14}">
            <xm:f>NOT(ISERROR(SEARCH(0,G68)))</xm:f>
            <xm:f>0</xm:f>
            <x14:dxf>
              <font>
                <strike val="0"/>
                <color rgb="FFFF0000"/>
              </font>
            </x14:dxf>
          </x14:cfRule>
          <xm:sqref>G68:G85</xm:sqref>
        </x14:conditionalFormatting>
        <x14:conditionalFormatting xmlns:xm="http://schemas.microsoft.com/office/excel/2006/main">
          <x14:cfRule type="containsText" priority="474" operator="containsText" id="{33D30C6D-B316-44AC-A932-1A4BB0C506FC}">
            <xm:f>NOT(ISERROR(SEARCH(0,G87)))</xm:f>
            <xm:f>0</xm:f>
            <x14:dxf>
              <font>
                <strike val="0"/>
                <color rgb="FFFF0000"/>
              </font>
            </x14:dxf>
          </x14:cfRule>
          <xm:sqref>G87:G101</xm:sqref>
        </x14:conditionalFormatting>
        <x14:conditionalFormatting xmlns:xm="http://schemas.microsoft.com/office/excel/2006/main">
          <x14:cfRule type="containsText" priority="49" operator="containsText" id="{AA2B5763-61FE-4B45-8FEB-C669A042E0E7}">
            <xm:f>NOT(ISERROR(SEARCH(0,I15)))</xm:f>
            <xm:f>0</xm:f>
            <x14:dxf>
              <font>
                <strike val="0"/>
                <color rgb="FFFF0000"/>
              </font>
            </x14:dxf>
          </x14:cfRule>
          <xm:sqref>I15:I59 L15:L59 O15:O59</xm:sqref>
        </x14:conditionalFormatting>
        <x14:conditionalFormatting xmlns:xm="http://schemas.microsoft.com/office/excel/2006/main">
          <x14:cfRule type="containsText" priority="206" operator="containsText" id="{5459E63A-CB95-4661-BE64-5D61D86BF27D}">
            <xm:f>NOT(ISERROR(SEARCH(0,I68)))</xm:f>
            <xm:f>0</xm:f>
            <x14:dxf>
              <font>
                <strike val="0"/>
                <color rgb="FFFF0000"/>
              </font>
            </x14:dxf>
          </x14:cfRule>
          <xm:sqref>I68:I85 L68:L85 O68:O85</xm:sqref>
        </x14:conditionalFormatting>
        <x14:conditionalFormatting xmlns:xm="http://schemas.microsoft.com/office/excel/2006/main">
          <x14:cfRule type="containsText" priority="73" operator="containsText" id="{61F85750-9FCC-438F-BF3E-4AB1D3DB02D7}">
            <xm:f>NOT(ISERROR(SEARCH(0,I87)))</xm:f>
            <xm:f>0</xm:f>
            <x14:dxf>
              <font>
                <strike val="0"/>
                <color rgb="FFFF0000"/>
              </font>
            </x14:dxf>
          </x14:cfRule>
          <xm:sqref>I87:I101 L87:L101 O87:O101</xm:sqref>
        </x14:conditionalFormatting>
        <x14:conditionalFormatting xmlns:xm="http://schemas.microsoft.com/office/excel/2006/main">
          <x14:cfRule type="containsText" priority="197" operator="containsText" id="{E9CB7BEC-B9E1-4FDB-A279-756AB5547865}">
            <xm:f>NOT(ISERROR(SEARCH(0,I103)))</xm:f>
            <xm:f>0</xm:f>
            <x14:dxf>
              <font>
                <strike val="0"/>
                <color rgb="FFFF0000"/>
              </font>
            </x14:dxf>
          </x14:cfRule>
          <xm:sqref>I103:I112 L103:L112 O103:O112</xm:sqref>
        </x14:conditionalFormatting>
        <x14:conditionalFormatting xmlns:xm="http://schemas.microsoft.com/office/excel/2006/main">
          <x14:cfRule type="containsText" priority="447" operator="containsText" id="{793FB82B-5E15-4035-B67D-DBABD1510C7A}">
            <xm:f>NOT(ISERROR(SEARCH(0,I114)))</xm:f>
            <xm:f>0</xm:f>
            <x14:dxf>
              <font>
                <strike val="0"/>
                <color rgb="FFFF0000"/>
              </font>
            </x14:dxf>
          </x14:cfRule>
          <xm:sqref>I114:I116 L114:L116 O114:O116</xm:sqref>
        </x14:conditionalFormatting>
        <x14:conditionalFormatting xmlns:xm="http://schemas.microsoft.com/office/excel/2006/main">
          <x14:cfRule type="containsText" priority="270" operator="containsText" id="{C0097866-0404-4B83-BFD5-3003FA40727A}">
            <xm:f>NOT(ISERROR(SEARCH(0,I125)))</xm:f>
            <xm:f>0</xm:f>
            <x14:dxf>
              <font>
                <strike val="0"/>
                <color rgb="FFFF0000"/>
              </font>
            </x14:dxf>
          </x14:cfRule>
          <xm:sqref>I125:I130 L125:L130 O125:O130</xm:sqref>
        </x14:conditionalFormatting>
        <x14:conditionalFormatting xmlns:xm="http://schemas.microsoft.com/office/excel/2006/main">
          <x14:cfRule type="containsText" priority="389" operator="containsText" id="{927DDD18-B1BE-4D0D-A2E8-80932008D804}">
            <xm:f>NOT(ISERROR(SEARCH(0,G132)))</xm:f>
            <xm:f>0</xm:f>
            <x14:dxf>
              <font>
                <strike val="0"/>
                <color rgb="FFFF0000"/>
              </font>
            </x14:dxf>
          </x14:cfRule>
          <xm:sqref>I132:I137 L132:L137 O132:O137 G132:G137</xm:sqref>
        </x14:conditionalFormatting>
        <x14:conditionalFormatting xmlns:xm="http://schemas.microsoft.com/office/excel/2006/main">
          <x14:cfRule type="containsText" priority="380" operator="containsText" id="{BC283137-26C4-4470-B22F-DDC8BB4376B2}">
            <xm:f>NOT(ISERROR(SEARCH(0,I139)))</xm:f>
            <xm:f>0</xm:f>
            <x14:dxf>
              <font>
                <strike val="0"/>
                <color rgb="FFFF0000"/>
              </font>
            </x14:dxf>
          </x14:cfRule>
          <xm:sqref>I139:I144 L139:L144 O139:O144 I146:I151 L146:L151 O146:O151 I153:I158 L153:L158 O153:O158 I160:I165 L160:L165 O160:O165 I167:I172 L167:L172 O167:O172 I174:I179 L174:L179 O174:O179 I181:I186 L181:L186 O181:O186 I188:I193 L188:L193 O188:O193 I195:I200 L195:L200 O195:O200 I202:I207 L202:L207 O202:O207 I209:I214 L209:L214 O209:O214 I216:I221 L216:L221 O216:O221</xm:sqref>
        </x14:conditionalFormatting>
        <x14:conditionalFormatting xmlns:xm="http://schemas.microsoft.com/office/excel/2006/main">
          <x14:cfRule type="containsText" priority="554" operator="containsText" id="{871208DB-654B-4A27-97BF-5BF5DB76FB50}">
            <xm:f>NOT(ISERROR(SEARCH(0,G15)))</xm:f>
            <xm:f>0</xm:f>
            <x14:dxf>
              <font>
                <strike val="0"/>
                <color rgb="FFFF0000"/>
              </font>
            </x14:dxf>
          </x14:cfRule>
          <xm:sqref>I230:I231 L230:L231 O230:O231 G15:G53 G125:G130 G230:G231</xm:sqref>
        </x14:conditionalFormatting>
        <x14:conditionalFormatting xmlns:xm="http://schemas.microsoft.com/office/excel/2006/main">
          <x14:cfRule type="containsText" priority="344" operator="containsText" id="{A2A63B3F-32AB-41DA-9E72-AFCFBC6BAF87}">
            <xm:f>NOT(ISERROR(SEARCH(0,G233)))</xm:f>
            <xm:f>0</xm:f>
            <x14:dxf>
              <font>
                <strike val="0"/>
                <color rgb="FFFF0000"/>
              </font>
            </x14:dxf>
          </x14:cfRule>
          <xm:sqref>I233:I234 L233:L234 O233:O234 G233:G234</xm:sqref>
        </x14:conditionalFormatting>
        <x14:conditionalFormatting xmlns:xm="http://schemas.microsoft.com/office/excel/2006/main">
          <x14:cfRule type="containsText" priority="295" operator="containsText" id="{5F401B0D-1CE5-48AF-838C-E46C6E5424F1}">
            <xm:f>NOT(ISERROR(SEARCH(0,I236)))</xm:f>
            <xm:f>0</xm:f>
            <x14:dxf>
              <font>
                <strike val="0"/>
                <color rgb="FFFF0000"/>
              </font>
            </x14:dxf>
          </x14:cfRule>
          <xm:sqref>I236:I237 L236:L237 O236:O237</xm:sqref>
        </x14:conditionalFormatting>
        <x14:conditionalFormatting xmlns:xm="http://schemas.microsoft.com/office/excel/2006/main">
          <x14:cfRule type="containsText" priority="12" operator="containsText" id="{86B42474-778E-4239-8D43-03310692CF43}">
            <xm:f>NOT(ISERROR(SEARCH(0,I239)))</xm:f>
            <xm:f>0</xm:f>
            <x14:dxf>
              <font>
                <strike val="0"/>
                <color rgb="FFFF0000"/>
              </font>
            </x14:dxf>
          </x14:cfRule>
          <xm:sqref>I239:I240 L239:L240 O239:O240 I242:I243 L242:L243 O242:O243</xm:sqref>
        </x14:conditionalFormatting>
        <x14:conditionalFormatting xmlns:xm="http://schemas.microsoft.com/office/excel/2006/main">
          <x14:cfRule type="containsText" priority="3" operator="containsText" id="{24284DAA-F02D-4C9F-B220-F38CD3DA10F6}">
            <xm:f>NOT(ISERROR(SEARCH(0,I245)))</xm:f>
            <xm:f>0</xm:f>
            <x14:dxf>
              <font>
                <strike val="0"/>
                <color rgb="FFFF0000"/>
              </font>
            </x14:dxf>
          </x14:cfRule>
          <xm:sqref>I245:I254 L245:L254 O245:O254</xm:sqref>
        </x14:conditionalFormatting>
        <x14:conditionalFormatting xmlns:xm="http://schemas.microsoft.com/office/excel/2006/main">
          <x14:cfRule type="containsText" priority="21" operator="containsText" id="{0CE88AD1-EA43-415F-B66A-182E1BA88D30}">
            <xm:f>NOT(ISERROR(SEARCH(0,I256)))</xm:f>
            <xm:f>0</xm:f>
            <x14:dxf>
              <font>
                <strike val="0"/>
                <color rgb="FFFF0000"/>
              </font>
            </x14:dxf>
          </x14:cfRule>
          <xm:sqref>I256:I356 L256:L356 O256:O356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Dropdowns!$AI$4:$AI$8</xm:f>
          </x14:formula1>
          <xm:sqref>C15:C59</xm:sqref>
        </x14:dataValidation>
        <x14:dataValidation type="list" allowBlank="1" showInputMessage="1" showErrorMessage="1" xr:uid="{00000000-0002-0000-0200-000001000000}">
          <x14:formula1>
            <xm:f>Dropdowns!$AI$10:$AI$13</xm:f>
          </x14:formula1>
          <xm:sqref>D15:D59 D68:D85 D87:D101 D103:D112 D114:D116 D132:D137 D202:D207 D153:D158 D125:D130 D216:D221 D256:D356 D160:D165 D146:D151 D167:D172 D174:D179 D188:D193 D195:D200 D139:D144 D230:D231 D233:D234 D236:D237 D242:D243 D245:D254 D181:D186 D209:D214 D239:D240</xm:sqref>
        </x14:dataValidation>
        <x14:dataValidation type="list" allowBlank="1" showInputMessage="1" showErrorMessage="1" xr:uid="{00000000-0002-0000-0200-000002000000}">
          <x14:formula1>
            <xm:f>Dropdowns!$AI$34:$AI$39</xm:f>
          </x14:formula1>
          <xm:sqref>E15:E59 E68:E85 E87:E101 E103:E112 E114:E116 E132:E137 E216:E221 E153:E158 E125:E130 E146:E151 E256:E356 E160:E165 E167:E172 E174:E179 E188:E193 E195:E200 E202:E207 E139:E144 E230:E231 E233:E234 E236:E237 E242:E243 E245:E254 E181:E186 E209:E214 E239:E240</xm:sqref>
        </x14:dataValidation>
        <x14:dataValidation type="list" allowBlank="1" showInputMessage="1" showErrorMessage="1" xr:uid="{00000000-0002-0000-0200-000003000000}">
          <x14:formula1>
            <xm:f>Dropdowns!$AI$16:$AI$20</xm:f>
          </x14:formula1>
          <xm:sqref>C68:C85 C87:C101 C103:C112 C114:C116</xm:sqref>
        </x14:dataValidation>
        <x14:dataValidation type="list" allowBlank="1" showInputMessage="1" showErrorMessage="1" xr:uid="{00000000-0002-0000-0200-000004000000}">
          <x14:formula1>
            <xm:f>Dropdowns!$AM$22:$AM$36</xm:f>
          </x14:formula1>
          <xm:sqref>C132:C137 C146:C151 C139:C144 C160:C165 C167:C172 C174:C179 C188:C193 C195:C200 C202:C207 C216:C221 C153:C158 C125:C130 C181:C186 C209:C214</xm:sqref>
        </x14:dataValidation>
        <x14:dataValidation type="list" allowBlank="1" showInputMessage="1" showErrorMessage="1" xr:uid="{00000000-0002-0000-0200-000005000000}">
          <x14:formula1>
            <xm:f>Dropdowns!$AI$22:$AI$32</xm:f>
          </x14:formula1>
          <xm:sqref>C233:C234 C239:C240 C230:C231 C236:C237 C242:C243 C245:C254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2059F-B05B-46BE-9258-8894EE35A444}">
  <dimension ref="A1:H167"/>
  <sheetViews>
    <sheetView workbookViewId="0">
      <selection activeCell="D30" sqref="D30"/>
    </sheetView>
  </sheetViews>
  <sheetFormatPr defaultRowHeight="14.4"/>
  <cols>
    <col min="1" max="1" width="14.44140625" customWidth="1"/>
    <col min="2" max="2" width="16.6640625" customWidth="1"/>
    <col min="3" max="3" width="13.109375" customWidth="1"/>
    <col min="4" max="4" width="11.33203125" customWidth="1"/>
  </cols>
  <sheetData>
    <row r="1" spans="1:8">
      <c r="A1" s="378" t="s">
        <v>384</v>
      </c>
      <c r="B1" s="378"/>
      <c r="C1" s="378"/>
      <c r="D1" s="378"/>
      <c r="E1" s="378"/>
      <c r="F1" s="378"/>
      <c r="G1" s="378"/>
      <c r="H1" s="378"/>
    </row>
    <row r="3" spans="1:8">
      <c r="B3" t="s">
        <v>385</v>
      </c>
      <c r="D3" s="167"/>
    </row>
    <row r="4" spans="1:8">
      <c r="A4" s="377" t="s">
        <v>386</v>
      </c>
      <c r="B4" s="377" t="s">
        <v>387</v>
      </c>
      <c r="C4" s="377" t="s">
        <v>388</v>
      </c>
      <c r="D4" s="377" t="s">
        <v>351</v>
      </c>
    </row>
    <row r="5" spans="1:8">
      <c r="D5" s="402">
        <f>$D$3-C5</f>
        <v>0</v>
      </c>
    </row>
    <row r="6" spans="1:8">
      <c r="D6" s="402">
        <f t="shared" ref="D6:D69" si="0">$D$3-C6</f>
        <v>0</v>
      </c>
    </row>
    <row r="7" spans="1:8">
      <c r="D7" s="402">
        <f t="shared" si="0"/>
        <v>0</v>
      </c>
    </row>
    <row r="8" spans="1:8">
      <c r="D8" s="402">
        <f t="shared" si="0"/>
        <v>0</v>
      </c>
    </row>
    <row r="9" spans="1:8">
      <c r="D9" s="402">
        <f t="shared" si="0"/>
        <v>0</v>
      </c>
    </row>
    <row r="10" spans="1:8">
      <c r="D10" s="402">
        <f t="shared" si="0"/>
        <v>0</v>
      </c>
    </row>
    <row r="11" spans="1:8">
      <c r="D11" s="402">
        <f t="shared" si="0"/>
        <v>0</v>
      </c>
    </row>
    <row r="12" spans="1:8">
      <c r="D12" s="402">
        <f t="shared" si="0"/>
        <v>0</v>
      </c>
    </row>
    <row r="13" spans="1:8">
      <c r="D13" s="402">
        <f t="shared" si="0"/>
        <v>0</v>
      </c>
    </row>
    <row r="14" spans="1:8">
      <c r="D14" s="402">
        <f t="shared" si="0"/>
        <v>0</v>
      </c>
    </row>
    <row r="15" spans="1:8">
      <c r="D15" s="402">
        <f t="shared" si="0"/>
        <v>0</v>
      </c>
    </row>
    <row r="16" spans="1:8">
      <c r="D16" s="402">
        <f t="shared" si="0"/>
        <v>0</v>
      </c>
    </row>
    <row r="17" spans="4:4">
      <c r="D17" s="402">
        <f t="shared" si="0"/>
        <v>0</v>
      </c>
    </row>
    <row r="18" spans="4:4">
      <c r="D18" s="402">
        <f t="shared" si="0"/>
        <v>0</v>
      </c>
    </row>
    <row r="19" spans="4:4">
      <c r="D19" s="402">
        <f t="shared" si="0"/>
        <v>0</v>
      </c>
    </row>
    <row r="20" spans="4:4">
      <c r="D20" s="402">
        <f t="shared" si="0"/>
        <v>0</v>
      </c>
    </row>
    <row r="21" spans="4:4">
      <c r="D21" s="402">
        <f t="shared" si="0"/>
        <v>0</v>
      </c>
    </row>
    <row r="22" spans="4:4">
      <c r="D22" s="402">
        <f t="shared" si="0"/>
        <v>0</v>
      </c>
    </row>
    <row r="23" spans="4:4">
      <c r="D23" s="402">
        <f t="shared" si="0"/>
        <v>0</v>
      </c>
    </row>
    <row r="24" spans="4:4">
      <c r="D24" s="402">
        <f t="shared" si="0"/>
        <v>0</v>
      </c>
    </row>
    <row r="25" spans="4:4">
      <c r="D25" s="402">
        <f t="shared" si="0"/>
        <v>0</v>
      </c>
    </row>
    <row r="26" spans="4:4">
      <c r="D26" s="402">
        <f t="shared" si="0"/>
        <v>0</v>
      </c>
    </row>
    <row r="27" spans="4:4">
      <c r="D27" s="402">
        <f t="shared" si="0"/>
        <v>0</v>
      </c>
    </row>
    <row r="28" spans="4:4">
      <c r="D28" s="402">
        <f t="shared" si="0"/>
        <v>0</v>
      </c>
    </row>
    <row r="29" spans="4:4">
      <c r="D29" s="402">
        <f t="shared" si="0"/>
        <v>0</v>
      </c>
    </row>
    <row r="30" spans="4:4">
      <c r="D30" s="402">
        <f t="shared" si="0"/>
        <v>0</v>
      </c>
    </row>
    <row r="31" spans="4:4">
      <c r="D31" s="402">
        <f t="shared" si="0"/>
        <v>0</v>
      </c>
    </row>
    <row r="32" spans="4:4">
      <c r="D32" s="402">
        <f t="shared" si="0"/>
        <v>0</v>
      </c>
    </row>
    <row r="33" spans="4:4">
      <c r="D33" s="402">
        <f t="shared" si="0"/>
        <v>0</v>
      </c>
    </row>
    <row r="34" spans="4:4">
      <c r="D34" s="402">
        <f t="shared" si="0"/>
        <v>0</v>
      </c>
    </row>
    <row r="35" spans="4:4">
      <c r="D35" s="402">
        <f t="shared" si="0"/>
        <v>0</v>
      </c>
    </row>
    <row r="36" spans="4:4">
      <c r="D36" s="402">
        <f t="shared" si="0"/>
        <v>0</v>
      </c>
    </row>
    <row r="37" spans="4:4">
      <c r="D37" s="402">
        <f t="shared" si="0"/>
        <v>0</v>
      </c>
    </row>
    <row r="38" spans="4:4">
      <c r="D38" s="402">
        <f t="shared" si="0"/>
        <v>0</v>
      </c>
    </row>
    <row r="39" spans="4:4">
      <c r="D39" s="402">
        <f t="shared" si="0"/>
        <v>0</v>
      </c>
    </row>
    <row r="40" spans="4:4">
      <c r="D40" s="402">
        <f t="shared" si="0"/>
        <v>0</v>
      </c>
    </row>
    <row r="41" spans="4:4">
      <c r="D41" s="402">
        <f t="shared" si="0"/>
        <v>0</v>
      </c>
    </row>
    <row r="42" spans="4:4">
      <c r="D42" s="402">
        <f t="shared" si="0"/>
        <v>0</v>
      </c>
    </row>
    <row r="43" spans="4:4">
      <c r="D43" s="402">
        <f t="shared" si="0"/>
        <v>0</v>
      </c>
    </row>
    <row r="44" spans="4:4">
      <c r="D44" s="402">
        <f t="shared" si="0"/>
        <v>0</v>
      </c>
    </row>
    <row r="45" spans="4:4">
      <c r="D45" s="402">
        <f t="shared" si="0"/>
        <v>0</v>
      </c>
    </row>
    <row r="46" spans="4:4">
      <c r="D46" s="402">
        <f t="shared" si="0"/>
        <v>0</v>
      </c>
    </row>
    <row r="47" spans="4:4">
      <c r="D47" s="402">
        <f t="shared" si="0"/>
        <v>0</v>
      </c>
    </row>
    <row r="48" spans="4:4">
      <c r="D48" s="402">
        <f t="shared" si="0"/>
        <v>0</v>
      </c>
    </row>
    <row r="49" spans="4:4">
      <c r="D49" s="402">
        <f t="shared" si="0"/>
        <v>0</v>
      </c>
    </row>
    <row r="50" spans="4:4">
      <c r="D50" s="402">
        <f t="shared" si="0"/>
        <v>0</v>
      </c>
    </row>
    <row r="51" spans="4:4">
      <c r="D51" s="402">
        <f t="shared" si="0"/>
        <v>0</v>
      </c>
    </row>
    <row r="52" spans="4:4">
      <c r="D52" s="402">
        <f t="shared" si="0"/>
        <v>0</v>
      </c>
    </row>
    <row r="53" spans="4:4">
      <c r="D53" s="402">
        <f t="shared" si="0"/>
        <v>0</v>
      </c>
    </row>
    <row r="54" spans="4:4">
      <c r="D54" s="402">
        <f t="shared" si="0"/>
        <v>0</v>
      </c>
    </row>
    <row r="55" spans="4:4">
      <c r="D55" s="402">
        <f t="shared" si="0"/>
        <v>0</v>
      </c>
    </row>
    <row r="56" spans="4:4">
      <c r="D56" s="402">
        <f t="shared" si="0"/>
        <v>0</v>
      </c>
    </row>
    <row r="57" spans="4:4">
      <c r="D57" s="402">
        <f t="shared" si="0"/>
        <v>0</v>
      </c>
    </row>
    <row r="58" spans="4:4">
      <c r="D58" s="402">
        <f t="shared" si="0"/>
        <v>0</v>
      </c>
    </row>
    <row r="59" spans="4:4">
      <c r="D59" s="402">
        <f t="shared" si="0"/>
        <v>0</v>
      </c>
    </row>
    <row r="60" spans="4:4">
      <c r="D60" s="402">
        <f t="shared" si="0"/>
        <v>0</v>
      </c>
    </row>
    <row r="61" spans="4:4">
      <c r="D61" s="402">
        <f t="shared" si="0"/>
        <v>0</v>
      </c>
    </row>
    <row r="62" spans="4:4">
      <c r="D62" s="402">
        <f t="shared" si="0"/>
        <v>0</v>
      </c>
    </row>
    <row r="63" spans="4:4">
      <c r="D63" s="402">
        <f t="shared" si="0"/>
        <v>0</v>
      </c>
    </row>
    <row r="64" spans="4:4">
      <c r="D64" s="402">
        <f t="shared" si="0"/>
        <v>0</v>
      </c>
    </row>
    <row r="65" spans="4:4">
      <c r="D65" s="402">
        <f t="shared" si="0"/>
        <v>0</v>
      </c>
    </row>
    <row r="66" spans="4:4">
      <c r="D66" s="402">
        <f t="shared" si="0"/>
        <v>0</v>
      </c>
    </row>
    <row r="67" spans="4:4">
      <c r="D67" s="402">
        <f t="shared" si="0"/>
        <v>0</v>
      </c>
    </row>
    <row r="68" spans="4:4">
      <c r="D68" s="402">
        <f t="shared" si="0"/>
        <v>0</v>
      </c>
    </row>
    <row r="69" spans="4:4">
      <c r="D69" s="402">
        <f t="shared" si="0"/>
        <v>0</v>
      </c>
    </row>
    <row r="70" spans="4:4">
      <c r="D70" s="402">
        <f t="shared" ref="D70:D133" si="1">$D$3-C70</f>
        <v>0</v>
      </c>
    </row>
    <row r="71" spans="4:4">
      <c r="D71" s="402">
        <f t="shared" si="1"/>
        <v>0</v>
      </c>
    </row>
    <row r="72" spans="4:4">
      <c r="D72" s="402">
        <f t="shared" si="1"/>
        <v>0</v>
      </c>
    </row>
    <row r="73" spans="4:4">
      <c r="D73" s="402">
        <f t="shared" si="1"/>
        <v>0</v>
      </c>
    </row>
    <row r="74" spans="4:4">
      <c r="D74" s="402">
        <f t="shared" si="1"/>
        <v>0</v>
      </c>
    </row>
    <row r="75" spans="4:4">
      <c r="D75" s="402">
        <f t="shared" si="1"/>
        <v>0</v>
      </c>
    </row>
    <row r="76" spans="4:4">
      <c r="D76" s="402">
        <f t="shared" si="1"/>
        <v>0</v>
      </c>
    </row>
    <row r="77" spans="4:4">
      <c r="D77" s="402">
        <f t="shared" si="1"/>
        <v>0</v>
      </c>
    </row>
    <row r="78" spans="4:4">
      <c r="D78" s="402">
        <f t="shared" si="1"/>
        <v>0</v>
      </c>
    </row>
    <row r="79" spans="4:4">
      <c r="D79" s="402">
        <f t="shared" si="1"/>
        <v>0</v>
      </c>
    </row>
    <row r="80" spans="4:4">
      <c r="D80" s="402">
        <f t="shared" si="1"/>
        <v>0</v>
      </c>
    </row>
    <row r="81" spans="4:4">
      <c r="D81" s="402">
        <f t="shared" si="1"/>
        <v>0</v>
      </c>
    </row>
    <row r="82" spans="4:4">
      <c r="D82" s="402">
        <f t="shared" si="1"/>
        <v>0</v>
      </c>
    </row>
    <row r="83" spans="4:4">
      <c r="D83" s="402">
        <f t="shared" si="1"/>
        <v>0</v>
      </c>
    </row>
    <row r="84" spans="4:4">
      <c r="D84" s="402">
        <f t="shared" si="1"/>
        <v>0</v>
      </c>
    </row>
    <row r="85" spans="4:4">
      <c r="D85" s="402">
        <f t="shared" si="1"/>
        <v>0</v>
      </c>
    </row>
    <row r="86" spans="4:4">
      <c r="D86" s="402">
        <f t="shared" si="1"/>
        <v>0</v>
      </c>
    </row>
    <row r="87" spans="4:4">
      <c r="D87" s="402">
        <f t="shared" si="1"/>
        <v>0</v>
      </c>
    </row>
    <row r="88" spans="4:4">
      <c r="D88" s="402">
        <f t="shared" si="1"/>
        <v>0</v>
      </c>
    </row>
    <row r="89" spans="4:4">
      <c r="D89" s="402">
        <f t="shared" si="1"/>
        <v>0</v>
      </c>
    </row>
    <row r="90" spans="4:4">
      <c r="D90" s="402">
        <f t="shared" si="1"/>
        <v>0</v>
      </c>
    </row>
    <row r="91" spans="4:4">
      <c r="D91" s="402">
        <f t="shared" si="1"/>
        <v>0</v>
      </c>
    </row>
    <row r="92" spans="4:4">
      <c r="D92" s="402">
        <f t="shared" si="1"/>
        <v>0</v>
      </c>
    </row>
    <row r="93" spans="4:4">
      <c r="D93" s="402">
        <f t="shared" si="1"/>
        <v>0</v>
      </c>
    </row>
    <row r="94" spans="4:4">
      <c r="D94" s="402">
        <f t="shared" si="1"/>
        <v>0</v>
      </c>
    </row>
    <row r="95" spans="4:4">
      <c r="D95" s="402">
        <f t="shared" si="1"/>
        <v>0</v>
      </c>
    </row>
    <row r="96" spans="4:4">
      <c r="D96" s="402">
        <f t="shared" si="1"/>
        <v>0</v>
      </c>
    </row>
    <row r="97" spans="4:4">
      <c r="D97" s="402">
        <f t="shared" si="1"/>
        <v>0</v>
      </c>
    </row>
    <row r="98" spans="4:4">
      <c r="D98" s="402">
        <f t="shared" si="1"/>
        <v>0</v>
      </c>
    </row>
    <row r="99" spans="4:4">
      <c r="D99" s="402">
        <f t="shared" si="1"/>
        <v>0</v>
      </c>
    </row>
    <row r="100" spans="4:4">
      <c r="D100" s="402">
        <f t="shared" si="1"/>
        <v>0</v>
      </c>
    </row>
    <row r="101" spans="4:4">
      <c r="D101" s="402">
        <f t="shared" si="1"/>
        <v>0</v>
      </c>
    </row>
    <row r="102" spans="4:4">
      <c r="D102" s="402">
        <f t="shared" si="1"/>
        <v>0</v>
      </c>
    </row>
    <row r="103" spans="4:4">
      <c r="D103" s="402">
        <f t="shared" si="1"/>
        <v>0</v>
      </c>
    </row>
    <row r="104" spans="4:4">
      <c r="D104" s="402">
        <f t="shared" si="1"/>
        <v>0</v>
      </c>
    </row>
    <row r="105" spans="4:4">
      <c r="D105" s="402">
        <f t="shared" si="1"/>
        <v>0</v>
      </c>
    </row>
    <row r="106" spans="4:4">
      <c r="D106" s="402">
        <f t="shared" si="1"/>
        <v>0</v>
      </c>
    </row>
    <row r="107" spans="4:4">
      <c r="D107" s="402">
        <f t="shared" si="1"/>
        <v>0</v>
      </c>
    </row>
    <row r="108" spans="4:4">
      <c r="D108" s="402">
        <f t="shared" si="1"/>
        <v>0</v>
      </c>
    </row>
    <row r="109" spans="4:4">
      <c r="D109" s="402">
        <f t="shared" si="1"/>
        <v>0</v>
      </c>
    </row>
    <row r="110" spans="4:4">
      <c r="D110" s="402">
        <f t="shared" si="1"/>
        <v>0</v>
      </c>
    </row>
    <row r="111" spans="4:4">
      <c r="D111" s="402">
        <f t="shared" si="1"/>
        <v>0</v>
      </c>
    </row>
    <row r="112" spans="4:4">
      <c r="D112" s="402">
        <f t="shared" si="1"/>
        <v>0</v>
      </c>
    </row>
    <row r="113" spans="4:4">
      <c r="D113" s="402">
        <f t="shared" si="1"/>
        <v>0</v>
      </c>
    </row>
    <row r="114" spans="4:4">
      <c r="D114" s="402">
        <f t="shared" si="1"/>
        <v>0</v>
      </c>
    </row>
    <row r="115" spans="4:4">
      <c r="D115" s="402">
        <f t="shared" si="1"/>
        <v>0</v>
      </c>
    </row>
    <row r="116" spans="4:4">
      <c r="D116" s="402">
        <f t="shared" si="1"/>
        <v>0</v>
      </c>
    </row>
    <row r="117" spans="4:4">
      <c r="D117" s="402">
        <f t="shared" si="1"/>
        <v>0</v>
      </c>
    </row>
    <row r="118" spans="4:4">
      <c r="D118" s="402">
        <f t="shared" si="1"/>
        <v>0</v>
      </c>
    </row>
    <row r="119" spans="4:4">
      <c r="D119" s="402">
        <f t="shared" si="1"/>
        <v>0</v>
      </c>
    </row>
    <row r="120" spans="4:4">
      <c r="D120" s="402">
        <f t="shared" si="1"/>
        <v>0</v>
      </c>
    </row>
    <row r="121" spans="4:4">
      <c r="D121" s="402">
        <f t="shared" si="1"/>
        <v>0</v>
      </c>
    </row>
    <row r="122" spans="4:4">
      <c r="D122" s="402">
        <f t="shared" si="1"/>
        <v>0</v>
      </c>
    </row>
    <row r="123" spans="4:4">
      <c r="D123" s="402">
        <f t="shared" si="1"/>
        <v>0</v>
      </c>
    </row>
    <row r="124" spans="4:4">
      <c r="D124" s="402">
        <f t="shared" si="1"/>
        <v>0</v>
      </c>
    </row>
    <row r="125" spans="4:4">
      <c r="D125" s="402">
        <f t="shared" si="1"/>
        <v>0</v>
      </c>
    </row>
    <row r="126" spans="4:4">
      <c r="D126" s="402">
        <f t="shared" si="1"/>
        <v>0</v>
      </c>
    </row>
    <row r="127" spans="4:4">
      <c r="D127" s="402">
        <f t="shared" si="1"/>
        <v>0</v>
      </c>
    </row>
    <row r="128" spans="4:4">
      <c r="D128" s="402">
        <f t="shared" si="1"/>
        <v>0</v>
      </c>
    </row>
    <row r="129" spans="4:4">
      <c r="D129" s="402">
        <f t="shared" si="1"/>
        <v>0</v>
      </c>
    </row>
    <row r="130" spans="4:4">
      <c r="D130" s="402">
        <f t="shared" si="1"/>
        <v>0</v>
      </c>
    </row>
    <row r="131" spans="4:4">
      <c r="D131" s="402">
        <f t="shared" si="1"/>
        <v>0</v>
      </c>
    </row>
    <row r="132" spans="4:4">
      <c r="D132" s="402">
        <f t="shared" si="1"/>
        <v>0</v>
      </c>
    </row>
    <row r="133" spans="4:4">
      <c r="D133" s="402">
        <f t="shared" si="1"/>
        <v>0</v>
      </c>
    </row>
    <row r="134" spans="4:4">
      <c r="D134" s="402">
        <f t="shared" ref="D134:D167" si="2">$D$3-C134</f>
        <v>0</v>
      </c>
    </row>
    <row r="135" spans="4:4">
      <c r="D135" s="402">
        <f t="shared" si="2"/>
        <v>0</v>
      </c>
    </row>
    <row r="136" spans="4:4">
      <c r="D136" s="402">
        <f t="shared" si="2"/>
        <v>0</v>
      </c>
    </row>
    <row r="137" spans="4:4">
      <c r="D137" s="402">
        <f t="shared" si="2"/>
        <v>0</v>
      </c>
    </row>
    <row r="138" spans="4:4">
      <c r="D138" s="402">
        <f t="shared" si="2"/>
        <v>0</v>
      </c>
    </row>
    <row r="139" spans="4:4">
      <c r="D139" s="402">
        <f t="shared" si="2"/>
        <v>0</v>
      </c>
    </row>
    <row r="140" spans="4:4">
      <c r="D140" s="402">
        <f t="shared" si="2"/>
        <v>0</v>
      </c>
    </row>
    <row r="141" spans="4:4">
      <c r="D141" s="402">
        <f t="shared" si="2"/>
        <v>0</v>
      </c>
    </row>
    <row r="142" spans="4:4">
      <c r="D142" s="402">
        <f t="shared" si="2"/>
        <v>0</v>
      </c>
    </row>
    <row r="143" spans="4:4">
      <c r="D143" s="402">
        <f t="shared" si="2"/>
        <v>0</v>
      </c>
    </row>
    <row r="144" spans="4:4">
      <c r="D144" s="402">
        <f t="shared" si="2"/>
        <v>0</v>
      </c>
    </row>
    <row r="145" spans="4:4">
      <c r="D145" s="402">
        <f t="shared" si="2"/>
        <v>0</v>
      </c>
    </row>
    <row r="146" spans="4:4">
      <c r="D146" s="402">
        <f t="shared" si="2"/>
        <v>0</v>
      </c>
    </row>
    <row r="147" spans="4:4">
      <c r="D147" s="402">
        <f t="shared" si="2"/>
        <v>0</v>
      </c>
    </row>
    <row r="148" spans="4:4">
      <c r="D148" s="402">
        <f t="shared" si="2"/>
        <v>0</v>
      </c>
    </row>
    <row r="149" spans="4:4">
      <c r="D149" s="402">
        <f t="shared" si="2"/>
        <v>0</v>
      </c>
    </row>
    <row r="150" spans="4:4">
      <c r="D150" s="402">
        <f t="shared" si="2"/>
        <v>0</v>
      </c>
    </row>
    <row r="151" spans="4:4">
      <c r="D151" s="402">
        <f t="shared" si="2"/>
        <v>0</v>
      </c>
    </row>
    <row r="152" spans="4:4">
      <c r="D152" s="402">
        <f t="shared" si="2"/>
        <v>0</v>
      </c>
    </row>
    <row r="153" spans="4:4">
      <c r="D153" s="402">
        <f t="shared" si="2"/>
        <v>0</v>
      </c>
    </row>
    <row r="154" spans="4:4">
      <c r="D154" s="402">
        <f t="shared" si="2"/>
        <v>0</v>
      </c>
    </row>
    <row r="155" spans="4:4">
      <c r="D155" s="402">
        <f t="shared" si="2"/>
        <v>0</v>
      </c>
    </row>
    <row r="156" spans="4:4">
      <c r="D156" s="402">
        <f t="shared" si="2"/>
        <v>0</v>
      </c>
    </row>
    <row r="157" spans="4:4">
      <c r="D157" s="402">
        <f t="shared" si="2"/>
        <v>0</v>
      </c>
    </row>
    <row r="158" spans="4:4">
      <c r="D158" s="402">
        <f t="shared" si="2"/>
        <v>0</v>
      </c>
    </row>
    <row r="159" spans="4:4">
      <c r="D159" s="402">
        <f t="shared" si="2"/>
        <v>0</v>
      </c>
    </row>
    <row r="160" spans="4:4">
      <c r="D160" s="402">
        <f t="shared" si="2"/>
        <v>0</v>
      </c>
    </row>
    <row r="161" spans="4:4">
      <c r="D161" s="402">
        <f t="shared" si="2"/>
        <v>0</v>
      </c>
    </row>
    <row r="162" spans="4:4">
      <c r="D162" s="402">
        <f t="shared" si="2"/>
        <v>0</v>
      </c>
    </row>
    <row r="163" spans="4:4">
      <c r="D163" s="402">
        <f t="shared" si="2"/>
        <v>0</v>
      </c>
    </row>
    <row r="164" spans="4:4">
      <c r="D164" s="402">
        <f t="shared" si="2"/>
        <v>0</v>
      </c>
    </row>
    <row r="165" spans="4:4">
      <c r="D165" s="402">
        <f t="shared" si="2"/>
        <v>0</v>
      </c>
    </row>
    <row r="166" spans="4:4">
      <c r="D166" s="402">
        <f t="shared" si="2"/>
        <v>0</v>
      </c>
    </row>
    <row r="167" spans="4:4">
      <c r="D167" s="402">
        <f t="shared" si="2"/>
        <v>0</v>
      </c>
    </row>
  </sheetData>
  <sheetProtection algorithmName="SHA-512" hashValue="mMJsrQiYSgLDT4aYPiOK5ZSoJdl3r6QSYq+RCQId+IImGtNCm2wwPT53rP3zy8zRibMUXQCXDdfVmuhU0Zj3lQ==" saltValue="XdMaG1gUie6cJrccXVRkpw==" spinCount="100000" sheet="1" objects="1" scenarios="1"/>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5BE9AAC-B394-4018-AD6B-DF4B4CE0FAFF}">
          <x14:formula1>
            <xm:f>Dropdowns!$AM$4:$AM$9</xm:f>
          </x14:formula1>
          <xm:sqref>D3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143"/>
  <sheetViews>
    <sheetView zoomScaleNormal="100" workbookViewId="0">
      <selection activeCell="C4" sqref="C4"/>
    </sheetView>
  </sheetViews>
  <sheetFormatPr defaultColWidth="9.109375" defaultRowHeight="14.4"/>
  <cols>
    <col min="1" max="1" width="2.6640625" style="15" customWidth="1"/>
    <col min="2" max="2" width="16" customWidth="1"/>
    <col min="3" max="3" width="21.6640625" customWidth="1"/>
    <col min="4" max="4" width="14" customWidth="1"/>
    <col min="5" max="5" width="14.88671875" customWidth="1"/>
    <col min="6" max="6" width="19.5546875" style="17" customWidth="1"/>
    <col min="7" max="7" width="24.33203125" customWidth="1"/>
    <col min="9" max="9" width="4" customWidth="1"/>
    <col min="10" max="10" width="9.109375" style="17"/>
    <col min="11" max="11" width="22.5546875" bestFit="1" customWidth="1"/>
    <col min="13" max="13" width="4.44140625" customWidth="1"/>
    <col min="14" max="14" width="9.109375" style="17"/>
    <col min="15" max="15" width="21.88671875" bestFit="1" customWidth="1"/>
    <col min="17" max="17" width="4.5546875" customWidth="1"/>
    <col min="18" max="18" width="9.109375" style="17"/>
    <col min="19" max="19" width="22.5546875" bestFit="1" customWidth="1"/>
    <col min="21" max="21" width="3.6640625" customWidth="1"/>
    <col min="22" max="22" width="9.109375" style="17"/>
    <col min="23" max="23" width="22.44140625" customWidth="1"/>
    <col min="25" max="25" width="4.109375" customWidth="1"/>
    <col min="26" max="26" width="9.109375" style="18"/>
    <col min="27" max="27" width="11.6640625" customWidth="1"/>
    <col min="28" max="28" width="11.33203125" customWidth="1"/>
    <col min="29" max="29" width="4.109375" customWidth="1"/>
    <col min="31" max="31" width="23.88671875" customWidth="1"/>
    <col min="33" max="33" width="5.88671875" customWidth="1"/>
    <col min="34" max="34" width="10.88671875" style="47" customWidth="1"/>
    <col min="35" max="35" width="24.6640625" customWidth="1"/>
    <col min="39" max="39" width="36.6640625" customWidth="1"/>
  </cols>
  <sheetData>
    <row r="1" spans="1:39" s="119" customFormat="1" ht="15.6">
      <c r="A1" s="116"/>
      <c r="B1" s="117" t="s">
        <v>65</v>
      </c>
      <c r="C1" s="118"/>
      <c r="D1" s="118"/>
      <c r="E1" s="118"/>
      <c r="F1" s="117" t="s">
        <v>389</v>
      </c>
      <c r="G1" s="118"/>
      <c r="H1" s="118"/>
      <c r="I1" s="118"/>
      <c r="J1" s="117" t="s">
        <v>11</v>
      </c>
      <c r="K1" s="118"/>
      <c r="L1" s="118"/>
      <c r="M1" s="118"/>
      <c r="N1" s="117" t="s">
        <v>390</v>
      </c>
      <c r="O1" s="118"/>
      <c r="P1" s="118"/>
      <c r="Q1" s="118"/>
      <c r="R1" s="117" t="s">
        <v>13</v>
      </c>
      <c r="S1" s="118"/>
      <c r="T1" s="118"/>
      <c r="U1" s="118"/>
      <c r="V1" s="117" t="s">
        <v>271</v>
      </c>
      <c r="W1" s="118"/>
      <c r="X1" s="118"/>
      <c r="Y1" s="118"/>
      <c r="Z1" s="117" t="s">
        <v>15</v>
      </c>
      <c r="AA1" s="118"/>
      <c r="AB1" s="118"/>
      <c r="AD1" s="117" t="s">
        <v>16</v>
      </c>
      <c r="AH1" s="117" t="s">
        <v>391</v>
      </c>
      <c r="AM1" s="121" t="s">
        <v>392</v>
      </c>
    </row>
    <row r="2" spans="1:39" s="121" customFormat="1" ht="15.6">
      <c r="A2" s="117"/>
      <c r="B2" s="120" t="s">
        <v>29</v>
      </c>
      <c r="F2" s="122" t="s">
        <v>36</v>
      </c>
      <c r="J2" s="122" t="s">
        <v>44</v>
      </c>
      <c r="N2" s="122" t="s">
        <v>46</v>
      </c>
      <c r="R2" s="122" t="s">
        <v>50</v>
      </c>
      <c r="V2" s="122" t="s">
        <v>52</v>
      </c>
      <c r="Z2" s="122" t="s">
        <v>54</v>
      </c>
      <c r="AD2" s="122" t="s">
        <v>56</v>
      </c>
      <c r="AH2" s="122"/>
    </row>
    <row r="3" spans="1:39">
      <c r="AD3" s="18"/>
      <c r="AI3" s="14"/>
      <c r="AJ3" s="14"/>
      <c r="AK3" s="14"/>
      <c r="AL3" s="14"/>
      <c r="AM3" s="14"/>
    </row>
    <row r="4" spans="1:39" ht="18">
      <c r="B4" s="18" t="s">
        <v>393</v>
      </c>
      <c r="C4" s="1" t="s">
        <v>394</v>
      </c>
      <c r="D4" s="2"/>
      <c r="F4" s="17" t="s">
        <v>395</v>
      </c>
      <c r="G4" s="1" t="s">
        <v>324</v>
      </c>
      <c r="H4" s="2">
        <v>0</v>
      </c>
      <c r="J4" s="17" t="s">
        <v>396</v>
      </c>
      <c r="K4" s="35" t="s">
        <v>397</v>
      </c>
      <c r="L4" s="36" t="s">
        <v>398</v>
      </c>
      <c r="N4" s="17" t="s">
        <v>399</v>
      </c>
      <c r="O4" s="215" t="s">
        <v>400</v>
      </c>
      <c r="P4" s="216">
        <v>3</v>
      </c>
      <c r="R4" s="17" t="s">
        <v>401</v>
      </c>
      <c r="S4" s="52" t="s">
        <v>402</v>
      </c>
      <c r="T4" s="53">
        <v>0</v>
      </c>
      <c r="V4" s="17" t="s">
        <v>403</v>
      </c>
      <c r="W4" s="52" t="s">
        <v>404</v>
      </c>
      <c r="X4" s="53">
        <v>1</v>
      </c>
      <c r="Z4" s="17" t="s">
        <v>405</v>
      </c>
      <c r="AA4" s="84" t="s">
        <v>406</v>
      </c>
      <c r="AB4" s="85">
        <v>1</v>
      </c>
      <c r="AD4" s="17" t="s">
        <v>407</v>
      </c>
      <c r="AE4" s="48" t="s">
        <v>402</v>
      </c>
      <c r="AF4" s="49">
        <v>5</v>
      </c>
      <c r="AH4" s="17">
        <v>2.1</v>
      </c>
      <c r="AI4" s="169" t="s">
        <v>408</v>
      </c>
      <c r="AJ4" s="170"/>
      <c r="AK4" s="91"/>
      <c r="AL4" s="91"/>
      <c r="AM4" s="373">
        <v>2022</v>
      </c>
    </row>
    <row r="5" spans="1:39">
      <c r="B5" s="18"/>
      <c r="C5" s="3" t="s">
        <v>409</v>
      </c>
      <c r="D5" s="4"/>
      <c r="F5" s="17" t="s">
        <v>410</v>
      </c>
      <c r="G5" s="3" t="s">
        <v>328</v>
      </c>
      <c r="H5" s="4">
        <v>2</v>
      </c>
      <c r="K5" s="37" t="s">
        <v>411</v>
      </c>
      <c r="L5" s="38"/>
      <c r="O5" s="217" t="s">
        <v>412</v>
      </c>
      <c r="P5" s="218">
        <v>0</v>
      </c>
      <c r="S5" s="56" t="s">
        <v>413</v>
      </c>
      <c r="T5" s="57">
        <v>5</v>
      </c>
      <c r="W5" s="56" t="s">
        <v>414</v>
      </c>
      <c r="X5" s="57">
        <v>2</v>
      </c>
      <c r="Z5" s="17"/>
      <c r="AA5" s="86" t="s">
        <v>415</v>
      </c>
      <c r="AB5" s="87">
        <v>2</v>
      </c>
      <c r="AD5" s="17"/>
      <c r="AE5" s="64" t="s">
        <v>413</v>
      </c>
      <c r="AF5" s="65">
        <v>0</v>
      </c>
      <c r="AH5" s="125"/>
      <c r="AI5" s="171" t="s">
        <v>416</v>
      </c>
      <c r="AJ5" s="172"/>
      <c r="AK5" s="93"/>
      <c r="AL5" s="93"/>
      <c r="AM5" s="374">
        <v>2023</v>
      </c>
    </row>
    <row r="6" spans="1:39">
      <c r="B6" s="18"/>
      <c r="C6" s="3" t="s">
        <v>417</v>
      </c>
      <c r="D6" s="4"/>
      <c r="G6" s="3" t="s">
        <v>332</v>
      </c>
      <c r="H6" s="4">
        <v>3</v>
      </c>
      <c r="K6" s="37"/>
      <c r="L6" s="38"/>
      <c r="O6" s="217" t="s">
        <v>418</v>
      </c>
      <c r="P6" s="218">
        <v>5</v>
      </c>
      <c r="S6" s="56"/>
      <c r="T6" s="57"/>
      <c r="W6" s="56" t="s">
        <v>419</v>
      </c>
      <c r="X6" s="57">
        <v>3</v>
      </c>
      <c r="Z6" s="17"/>
      <c r="AA6" s="86" t="s">
        <v>420</v>
      </c>
      <c r="AB6" s="87">
        <v>3</v>
      </c>
      <c r="AD6" s="17"/>
      <c r="AE6" s="64"/>
      <c r="AF6" s="65"/>
      <c r="AH6" s="17"/>
      <c r="AI6" s="173" t="s">
        <v>421</v>
      </c>
      <c r="AJ6" s="4"/>
      <c r="AL6" s="18"/>
      <c r="AM6" s="375">
        <v>2024</v>
      </c>
    </row>
    <row r="7" spans="1:39" ht="18">
      <c r="B7" s="18"/>
      <c r="C7" s="3" t="s">
        <v>422</v>
      </c>
      <c r="D7" s="4"/>
      <c r="G7" s="3" t="s">
        <v>336</v>
      </c>
      <c r="H7" s="4">
        <v>4</v>
      </c>
      <c r="K7" s="37"/>
      <c r="L7" s="38"/>
      <c r="O7" s="217"/>
      <c r="P7" s="218"/>
      <c r="S7" s="56"/>
      <c r="T7" s="57"/>
      <c r="W7" s="56" t="s">
        <v>423</v>
      </c>
      <c r="X7" s="57">
        <v>4</v>
      </c>
      <c r="Z7" s="17"/>
      <c r="AA7" s="86" t="s">
        <v>424</v>
      </c>
      <c r="AB7" s="87">
        <v>4</v>
      </c>
      <c r="AD7" s="17"/>
      <c r="AE7" s="64"/>
      <c r="AF7" s="65"/>
      <c r="AH7" s="17"/>
      <c r="AI7" s="175" t="s">
        <v>425</v>
      </c>
      <c r="AJ7" s="176"/>
      <c r="AK7" s="91"/>
      <c r="AL7" s="91"/>
      <c r="AM7" s="374">
        <v>2025</v>
      </c>
    </row>
    <row r="8" spans="1:39">
      <c r="B8" s="18"/>
      <c r="C8" s="5" t="s">
        <v>426</v>
      </c>
      <c r="D8" s="6"/>
      <c r="G8" s="5" t="s">
        <v>340</v>
      </c>
      <c r="H8" s="6">
        <v>5</v>
      </c>
      <c r="K8" s="39"/>
      <c r="L8" s="40"/>
      <c r="O8" s="217"/>
      <c r="P8" s="218"/>
      <c r="S8" s="54"/>
      <c r="T8" s="55"/>
      <c r="W8" s="54" t="s">
        <v>413</v>
      </c>
      <c r="X8" s="55">
        <v>5</v>
      </c>
      <c r="Z8" s="17"/>
      <c r="AA8" s="88" t="s">
        <v>427</v>
      </c>
      <c r="AB8" s="89">
        <v>5</v>
      </c>
      <c r="AD8" s="17"/>
      <c r="AE8" s="50"/>
      <c r="AF8" s="51"/>
      <c r="AH8" s="125"/>
      <c r="AI8" s="177" t="s">
        <v>428</v>
      </c>
      <c r="AJ8" s="178"/>
      <c r="AK8" s="93"/>
      <c r="AL8" s="93"/>
      <c r="AM8" s="374">
        <v>2026</v>
      </c>
    </row>
    <row r="9" spans="1:39">
      <c r="B9" s="18"/>
      <c r="O9" s="219"/>
      <c r="P9" s="220"/>
      <c r="AD9" s="18"/>
      <c r="AH9" s="17"/>
      <c r="AL9" s="18"/>
      <c r="AM9" s="376">
        <v>2027</v>
      </c>
    </row>
    <row r="10" spans="1:39" ht="18">
      <c r="B10" s="18" t="s">
        <v>77</v>
      </c>
      <c r="C10" s="1" t="s">
        <v>429</v>
      </c>
      <c r="D10" s="2"/>
      <c r="F10" s="17" t="s">
        <v>430</v>
      </c>
      <c r="G10" s="1" t="s">
        <v>324</v>
      </c>
      <c r="H10" s="2">
        <v>0</v>
      </c>
      <c r="J10" s="17" t="s">
        <v>431</v>
      </c>
      <c r="K10" s="35" t="s">
        <v>397</v>
      </c>
      <c r="L10" s="36" t="s">
        <v>398</v>
      </c>
      <c r="R10" s="17" t="s">
        <v>432</v>
      </c>
      <c r="S10" s="29" t="s">
        <v>433</v>
      </c>
      <c r="T10" s="30">
        <v>1</v>
      </c>
      <c r="V10" s="17" t="s">
        <v>434</v>
      </c>
      <c r="W10" s="35" t="s">
        <v>397</v>
      </c>
      <c r="X10" s="36"/>
      <c r="Z10" s="17" t="s">
        <v>435</v>
      </c>
      <c r="AA10" s="98" t="s">
        <v>436</v>
      </c>
      <c r="AB10" s="99">
        <v>1</v>
      </c>
      <c r="AD10" s="17" t="s">
        <v>437</v>
      </c>
      <c r="AE10" s="35" t="s">
        <v>397</v>
      </c>
      <c r="AF10" s="36"/>
      <c r="AH10" s="17"/>
      <c r="AI10" s="104" t="s">
        <v>438</v>
      </c>
      <c r="AJ10" s="105" t="s">
        <v>398</v>
      </c>
      <c r="AK10" s="91"/>
      <c r="AL10" s="91"/>
      <c r="AM10" s="92"/>
    </row>
    <row r="11" spans="1:39">
      <c r="B11" s="18"/>
      <c r="C11" s="3" t="s">
        <v>439</v>
      </c>
      <c r="D11" s="4"/>
      <c r="F11" s="17" t="s">
        <v>410</v>
      </c>
      <c r="G11" s="3" t="s">
        <v>328</v>
      </c>
      <c r="H11" s="4">
        <v>2</v>
      </c>
      <c r="K11" s="37" t="s">
        <v>411</v>
      </c>
      <c r="L11" s="38"/>
      <c r="N11" s="17" t="s">
        <v>440</v>
      </c>
      <c r="O11" s="215" t="s">
        <v>400</v>
      </c>
      <c r="P11" s="216">
        <v>4</v>
      </c>
      <c r="S11" s="31" t="s">
        <v>414</v>
      </c>
      <c r="T11" s="32">
        <v>2</v>
      </c>
      <c r="W11" s="37" t="s">
        <v>441</v>
      </c>
      <c r="X11" s="38"/>
      <c r="AA11" s="100" t="s">
        <v>442</v>
      </c>
      <c r="AB11" s="101">
        <v>2</v>
      </c>
      <c r="AD11" s="18"/>
      <c r="AE11" s="37" t="s">
        <v>441</v>
      </c>
      <c r="AF11" s="38"/>
      <c r="AH11" s="125"/>
      <c r="AI11" s="106" t="s">
        <v>443</v>
      </c>
      <c r="AJ11" s="107" t="s">
        <v>398</v>
      </c>
      <c r="AK11" s="93"/>
      <c r="AL11" s="93"/>
      <c r="AM11" s="93"/>
    </row>
    <row r="12" spans="1:39">
      <c r="B12" s="18"/>
      <c r="C12" s="3" t="s">
        <v>444</v>
      </c>
      <c r="D12" s="4"/>
      <c r="G12" s="3" t="s">
        <v>332</v>
      </c>
      <c r="H12" s="4">
        <v>3</v>
      </c>
      <c r="K12" s="37"/>
      <c r="L12" s="38"/>
      <c r="O12" s="217" t="s">
        <v>412</v>
      </c>
      <c r="P12" s="218">
        <v>0</v>
      </c>
      <c r="S12" s="31" t="s">
        <v>419</v>
      </c>
      <c r="T12" s="32">
        <v>3</v>
      </c>
      <c r="W12" s="37"/>
      <c r="X12" s="38"/>
      <c r="AA12" s="100" t="s">
        <v>445</v>
      </c>
      <c r="AB12" s="101">
        <v>3</v>
      </c>
      <c r="AD12" s="18"/>
      <c r="AE12" s="37"/>
      <c r="AF12" s="38"/>
      <c r="AH12" s="17"/>
      <c r="AI12" s="106" t="s">
        <v>446</v>
      </c>
      <c r="AJ12" s="107" t="s">
        <v>398</v>
      </c>
      <c r="AL12" s="18"/>
    </row>
    <row r="13" spans="1:39" ht="18">
      <c r="B13" s="18"/>
      <c r="C13" s="5" t="s">
        <v>447</v>
      </c>
      <c r="D13" s="6"/>
      <c r="G13" s="3" t="s">
        <v>336</v>
      </c>
      <c r="H13" s="4">
        <v>4</v>
      </c>
      <c r="K13" s="37"/>
      <c r="L13" s="38"/>
      <c r="O13" s="217" t="s">
        <v>418</v>
      </c>
      <c r="P13" s="218">
        <v>5</v>
      </c>
      <c r="S13" s="31" t="s">
        <v>448</v>
      </c>
      <c r="T13" s="32">
        <v>4</v>
      </c>
      <c r="W13" s="37"/>
      <c r="X13" s="38"/>
      <c r="AA13" s="100" t="s">
        <v>427</v>
      </c>
      <c r="AB13" s="101">
        <v>4</v>
      </c>
      <c r="AD13" s="18"/>
      <c r="AE13" s="37"/>
      <c r="AF13" s="38"/>
      <c r="AH13" s="17"/>
      <c r="AI13" s="106" t="s">
        <v>449</v>
      </c>
      <c r="AJ13" s="107" t="s">
        <v>398</v>
      </c>
      <c r="AK13" s="91"/>
      <c r="AL13" s="91"/>
      <c r="AM13" s="92"/>
    </row>
    <row r="14" spans="1:39">
      <c r="B14" s="18"/>
      <c r="G14" s="5" t="s">
        <v>340</v>
      </c>
      <c r="H14" s="6">
        <v>5</v>
      </c>
      <c r="K14" s="39"/>
      <c r="L14" s="40"/>
      <c r="O14" s="217"/>
      <c r="P14" s="218"/>
      <c r="S14" s="33" t="s">
        <v>450</v>
      </c>
      <c r="T14" s="34">
        <v>5</v>
      </c>
      <c r="W14" s="39"/>
      <c r="X14" s="40"/>
      <c r="AA14" s="102" t="s">
        <v>451</v>
      </c>
      <c r="AB14" s="103">
        <v>5</v>
      </c>
      <c r="AD14" s="18"/>
      <c r="AE14" s="39"/>
      <c r="AF14" s="40"/>
      <c r="AH14" s="125"/>
      <c r="AI14" s="108"/>
      <c r="AJ14" s="109"/>
      <c r="AK14" s="93"/>
      <c r="AL14" s="93"/>
      <c r="AM14" s="93"/>
    </row>
    <row r="15" spans="1:39">
      <c r="B15" s="18" t="s">
        <v>452</v>
      </c>
      <c r="C15" s="52" t="s">
        <v>402</v>
      </c>
      <c r="D15" s="53" t="s">
        <v>398</v>
      </c>
      <c r="O15" s="219"/>
      <c r="P15" s="220"/>
      <c r="AD15" s="18"/>
      <c r="AH15" s="17"/>
      <c r="AL15" s="18"/>
    </row>
    <row r="16" spans="1:39" ht="18">
      <c r="B16" s="18"/>
      <c r="C16" s="54" t="s">
        <v>413</v>
      </c>
      <c r="D16" s="55" t="s">
        <v>398</v>
      </c>
      <c r="F16" s="17" t="s">
        <v>453</v>
      </c>
      <c r="G16" s="1" t="s">
        <v>324</v>
      </c>
      <c r="H16" s="2">
        <v>0</v>
      </c>
      <c r="J16" s="17" t="s">
        <v>454</v>
      </c>
      <c r="K16" s="35" t="s">
        <v>397</v>
      </c>
      <c r="L16" s="36" t="s">
        <v>398</v>
      </c>
      <c r="R16" s="17" t="s">
        <v>455</v>
      </c>
      <c r="S16" s="72" t="s">
        <v>456</v>
      </c>
      <c r="T16" s="73">
        <v>1</v>
      </c>
      <c r="V16" s="17" t="s">
        <v>457</v>
      </c>
      <c r="W16" s="35" t="s">
        <v>397</v>
      </c>
      <c r="X16" s="36"/>
      <c r="Z16" s="17" t="s">
        <v>458</v>
      </c>
      <c r="AA16" s="84" t="s">
        <v>406</v>
      </c>
      <c r="AB16" s="85">
        <v>1</v>
      </c>
      <c r="AD16" s="17" t="s">
        <v>459</v>
      </c>
      <c r="AE16" s="35" t="s">
        <v>397</v>
      </c>
      <c r="AF16" s="36"/>
      <c r="AH16" s="17" t="s">
        <v>108</v>
      </c>
      <c r="AI16" s="169" t="s">
        <v>460</v>
      </c>
      <c r="AJ16" s="170"/>
      <c r="AK16" s="91"/>
      <c r="AL16" s="91"/>
      <c r="AM16" s="92"/>
    </row>
    <row r="17" spans="2:40">
      <c r="B17" s="18"/>
      <c r="F17" s="17" t="s">
        <v>410</v>
      </c>
      <c r="G17" s="3" t="s">
        <v>328</v>
      </c>
      <c r="H17" s="4">
        <v>2</v>
      </c>
      <c r="K17" s="37" t="s">
        <v>461</v>
      </c>
      <c r="L17" s="38"/>
      <c r="N17" s="17" t="s">
        <v>462</v>
      </c>
      <c r="O17" s="215" t="s">
        <v>463</v>
      </c>
      <c r="P17" s="216">
        <v>0</v>
      </c>
      <c r="S17" s="74" t="s">
        <v>464</v>
      </c>
      <c r="T17" s="75">
        <v>2</v>
      </c>
      <c r="W17" s="37" t="s">
        <v>441</v>
      </c>
      <c r="X17" s="38"/>
      <c r="Z17" s="17"/>
      <c r="AA17" s="86" t="s">
        <v>415</v>
      </c>
      <c r="AB17" s="87">
        <v>2</v>
      </c>
      <c r="AD17" s="17"/>
      <c r="AE17" s="37" t="s">
        <v>441</v>
      </c>
      <c r="AF17" s="38"/>
      <c r="AH17" s="125"/>
      <c r="AI17" s="171" t="s">
        <v>465</v>
      </c>
      <c r="AJ17" s="172"/>
      <c r="AK17" s="93"/>
      <c r="AL17" s="93"/>
      <c r="AM17" s="93"/>
    </row>
    <row r="18" spans="2:40">
      <c r="B18" s="18" t="s">
        <v>466</v>
      </c>
      <c r="C18" s="52" t="s">
        <v>402</v>
      </c>
      <c r="D18" s="53" t="s">
        <v>398</v>
      </c>
      <c r="G18" s="3" t="s">
        <v>332</v>
      </c>
      <c r="H18" s="4">
        <v>3</v>
      </c>
      <c r="K18" s="37"/>
      <c r="L18" s="38"/>
      <c r="O18" s="217" t="s">
        <v>467</v>
      </c>
      <c r="P18" s="218">
        <v>3</v>
      </c>
      <c r="S18" s="74" t="s">
        <v>468</v>
      </c>
      <c r="T18" s="75">
        <v>3</v>
      </c>
      <c r="W18" s="37"/>
      <c r="X18" s="38"/>
      <c r="Z18" s="17"/>
      <c r="AA18" s="86" t="s">
        <v>420</v>
      </c>
      <c r="AB18" s="87">
        <v>3</v>
      </c>
      <c r="AD18" s="17"/>
      <c r="AE18" s="37"/>
      <c r="AF18" s="38"/>
      <c r="AH18" s="17"/>
      <c r="AI18" s="173" t="s">
        <v>116</v>
      </c>
      <c r="AJ18" s="4"/>
      <c r="AL18" s="18"/>
    </row>
    <row r="19" spans="2:40" ht="18">
      <c r="B19" s="18"/>
      <c r="C19" s="54" t="s">
        <v>413</v>
      </c>
      <c r="D19" s="55" t="s">
        <v>398</v>
      </c>
      <c r="G19" s="3" t="s">
        <v>336</v>
      </c>
      <c r="H19" s="4">
        <v>4</v>
      </c>
      <c r="K19" s="37"/>
      <c r="L19" s="38"/>
      <c r="O19" s="217" t="s">
        <v>469</v>
      </c>
      <c r="P19" s="218">
        <v>5</v>
      </c>
      <c r="S19" s="74" t="s">
        <v>470</v>
      </c>
      <c r="T19" s="75">
        <v>4</v>
      </c>
      <c r="W19" s="37"/>
      <c r="X19" s="38"/>
      <c r="Z19" s="17"/>
      <c r="AA19" s="86" t="s">
        <v>424</v>
      </c>
      <c r="AB19" s="87">
        <v>4</v>
      </c>
      <c r="AD19" s="17"/>
      <c r="AE19" s="37"/>
      <c r="AF19" s="38"/>
      <c r="AH19" s="17"/>
      <c r="AI19" s="175" t="s">
        <v>122</v>
      </c>
      <c r="AJ19" s="176"/>
      <c r="AK19" s="91"/>
      <c r="AL19" s="91"/>
      <c r="AM19" s="92"/>
    </row>
    <row r="20" spans="2:40">
      <c r="B20" s="18"/>
      <c r="G20" s="5" t="s">
        <v>340</v>
      </c>
      <c r="H20" s="6">
        <v>5</v>
      </c>
      <c r="K20" s="39"/>
      <c r="L20" s="40"/>
      <c r="O20" s="217"/>
      <c r="P20" s="218"/>
      <c r="S20" s="76" t="s">
        <v>471</v>
      </c>
      <c r="T20" s="77">
        <v>5</v>
      </c>
      <c r="W20" s="39"/>
      <c r="X20" s="40"/>
      <c r="Z20" s="17"/>
      <c r="AA20" s="88" t="s">
        <v>427</v>
      </c>
      <c r="AB20" s="89">
        <v>5</v>
      </c>
      <c r="AD20" s="17"/>
      <c r="AE20" s="39"/>
      <c r="AF20" s="40"/>
      <c r="AH20" s="17"/>
      <c r="AI20" s="174" t="s">
        <v>119</v>
      </c>
      <c r="AJ20" s="178"/>
      <c r="AK20" s="93"/>
      <c r="AL20" s="93"/>
      <c r="AM20" s="93"/>
    </row>
    <row r="21" spans="2:40">
      <c r="B21" s="18" t="s">
        <v>472</v>
      </c>
      <c r="C21" s="52" t="s">
        <v>402</v>
      </c>
      <c r="D21" s="53" t="s">
        <v>398</v>
      </c>
      <c r="O21" s="219"/>
      <c r="P21" s="220"/>
      <c r="Z21" s="17"/>
      <c r="AH21" s="17"/>
    </row>
    <row r="22" spans="2:40" ht="18">
      <c r="B22" s="18"/>
      <c r="C22" s="54" t="s">
        <v>413</v>
      </c>
      <c r="D22" s="55" t="s">
        <v>398</v>
      </c>
      <c r="F22" s="17" t="s">
        <v>473</v>
      </c>
      <c r="G22" s="1" t="s">
        <v>474</v>
      </c>
      <c r="H22" s="2">
        <v>0</v>
      </c>
      <c r="J22" s="17" t="s">
        <v>475</v>
      </c>
      <c r="K22" s="58" t="s">
        <v>476</v>
      </c>
      <c r="L22" s="59">
        <v>1</v>
      </c>
      <c r="R22" s="17" t="s">
        <v>477</v>
      </c>
      <c r="S22" s="48" t="s">
        <v>402</v>
      </c>
      <c r="T22" s="49">
        <v>5</v>
      </c>
      <c r="V22" s="17" t="s">
        <v>478</v>
      </c>
      <c r="W22" s="41" t="s">
        <v>479</v>
      </c>
      <c r="X22" s="42">
        <v>1</v>
      </c>
      <c r="Z22" s="17" t="s">
        <v>480</v>
      </c>
      <c r="AA22" s="84" t="s">
        <v>406</v>
      </c>
      <c r="AB22" s="85">
        <v>1</v>
      </c>
      <c r="AD22" s="17" t="s">
        <v>481</v>
      </c>
      <c r="AE22" s="35" t="s">
        <v>397</v>
      </c>
      <c r="AF22" s="36"/>
      <c r="AH22" s="17" t="s">
        <v>153</v>
      </c>
      <c r="AI22" s="169" t="s">
        <v>157</v>
      </c>
      <c r="AJ22" s="170"/>
      <c r="AK22" s="91"/>
      <c r="AL22" s="17" t="s">
        <v>124</v>
      </c>
      <c r="AM22" s="169" t="s">
        <v>364</v>
      </c>
      <c r="AN22" s="170"/>
    </row>
    <row r="23" spans="2:40">
      <c r="B23" s="18"/>
      <c r="G23" s="3" t="s">
        <v>482</v>
      </c>
      <c r="H23" s="4">
        <v>2</v>
      </c>
      <c r="K23" s="60" t="s">
        <v>483</v>
      </c>
      <c r="L23" s="61">
        <v>2</v>
      </c>
      <c r="N23" s="17" t="s">
        <v>484</v>
      </c>
      <c r="O23" s="48" t="s">
        <v>402</v>
      </c>
      <c r="P23" s="49">
        <v>0</v>
      </c>
      <c r="S23" s="64" t="s">
        <v>413</v>
      </c>
      <c r="T23" s="65">
        <v>0</v>
      </c>
      <c r="W23" s="43" t="s">
        <v>485</v>
      </c>
      <c r="X23" s="44">
        <v>2</v>
      </c>
      <c r="Z23" s="47"/>
      <c r="AA23" s="86" t="s">
        <v>415</v>
      </c>
      <c r="AB23" s="87">
        <v>2</v>
      </c>
      <c r="AE23" s="37" t="s">
        <v>441</v>
      </c>
      <c r="AF23" s="38"/>
      <c r="AH23" s="17"/>
      <c r="AI23" s="171" t="s">
        <v>160</v>
      </c>
      <c r="AJ23" s="172"/>
      <c r="AK23" s="93"/>
      <c r="AL23" s="17"/>
      <c r="AM23" s="171" t="s">
        <v>372</v>
      </c>
      <c r="AN23" s="172"/>
    </row>
    <row r="24" spans="2:40">
      <c r="B24" s="18" t="s">
        <v>486</v>
      </c>
      <c r="C24" s="1" t="s">
        <v>487</v>
      </c>
      <c r="D24" s="2"/>
      <c r="G24" s="3" t="s">
        <v>488</v>
      </c>
      <c r="H24" s="4">
        <v>3</v>
      </c>
      <c r="K24" s="60" t="s">
        <v>489</v>
      </c>
      <c r="L24" s="61">
        <v>3</v>
      </c>
      <c r="O24" s="64" t="s">
        <v>413</v>
      </c>
      <c r="P24" s="65">
        <v>5</v>
      </c>
      <c r="S24" s="64"/>
      <c r="T24" s="65"/>
      <c r="W24" s="43" t="s">
        <v>490</v>
      </c>
      <c r="X24" s="44">
        <v>4</v>
      </c>
      <c r="Z24" s="47"/>
      <c r="AA24" s="86" t="s">
        <v>420</v>
      </c>
      <c r="AB24" s="87">
        <v>3</v>
      </c>
      <c r="AE24" s="37"/>
      <c r="AF24" s="38"/>
      <c r="AH24" s="17"/>
      <c r="AI24" s="173" t="s">
        <v>491</v>
      </c>
      <c r="AJ24" s="4"/>
      <c r="AL24" s="17"/>
      <c r="AM24" s="173" t="s">
        <v>373</v>
      </c>
      <c r="AN24" s="4"/>
    </row>
    <row r="25" spans="2:40" ht="18">
      <c r="C25" s="3" t="s">
        <v>492</v>
      </c>
      <c r="D25" s="4"/>
      <c r="G25" s="3" t="s">
        <v>493</v>
      </c>
      <c r="H25" s="4">
        <v>4</v>
      </c>
      <c r="K25" s="60" t="s">
        <v>494</v>
      </c>
      <c r="L25" s="61">
        <v>4</v>
      </c>
      <c r="O25" s="64"/>
      <c r="P25" s="65"/>
      <c r="S25" s="64"/>
      <c r="T25" s="65"/>
      <c r="W25" s="43" t="s">
        <v>495</v>
      </c>
      <c r="X25" s="44">
        <v>5</v>
      </c>
      <c r="Z25" s="47"/>
      <c r="AA25" s="86" t="s">
        <v>424</v>
      </c>
      <c r="AB25" s="87">
        <v>4</v>
      </c>
      <c r="AE25" s="37"/>
      <c r="AF25" s="38"/>
      <c r="AH25" s="17"/>
      <c r="AI25" s="175" t="s">
        <v>496</v>
      </c>
      <c r="AJ25" s="176"/>
      <c r="AL25" s="17"/>
      <c r="AM25" s="175" t="s">
        <v>374</v>
      </c>
      <c r="AN25" s="176"/>
    </row>
    <row r="26" spans="2:40">
      <c r="C26" s="5" t="s">
        <v>397</v>
      </c>
      <c r="D26" s="6"/>
      <c r="G26" s="5" t="s">
        <v>497</v>
      </c>
      <c r="H26" s="6">
        <v>5</v>
      </c>
      <c r="K26" s="62" t="s">
        <v>498</v>
      </c>
      <c r="L26" s="63">
        <v>5</v>
      </c>
      <c r="O26" s="64"/>
      <c r="P26" s="65"/>
      <c r="S26" s="50"/>
      <c r="T26" s="51"/>
      <c r="W26" s="45"/>
      <c r="X26" s="46"/>
      <c r="Z26" s="47"/>
      <c r="AA26" s="88" t="s">
        <v>427</v>
      </c>
      <c r="AB26" s="89">
        <v>5</v>
      </c>
      <c r="AE26" s="39"/>
      <c r="AF26" s="40"/>
      <c r="AH26" s="17"/>
      <c r="AI26" s="175" t="s">
        <v>499</v>
      </c>
      <c r="AJ26" s="172"/>
      <c r="AL26" s="17"/>
      <c r="AM26" s="175" t="s">
        <v>375</v>
      </c>
      <c r="AN26" s="172"/>
    </row>
    <row r="27" spans="2:40" ht="23.25" customHeight="1">
      <c r="F27" s="122" t="s">
        <v>500</v>
      </c>
      <c r="O27" s="50"/>
      <c r="P27" s="51"/>
      <c r="Z27" s="17"/>
      <c r="AH27" s="17"/>
      <c r="AI27" s="175" t="s">
        <v>501</v>
      </c>
      <c r="AJ27" s="4"/>
      <c r="AM27" s="175" t="s">
        <v>376</v>
      </c>
      <c r="AN27" s="4"/>
    </row>
    <row r="28" spans="2:40" ht="18">
      <c r="B28" s="18" t="s">
        <v>502</v>
      </c>
      <c r="C28" s="1" t="s">
        <v>503</v>
      </c>
      <c r="D28" s="2"/>
      <c r="F28" s="17" t="s">
        <v>504</v>
      </c>
      <c r="G28" s="1" t="s">
        <v>324</v>
      </c>
      <c r="H28" s="2">
        <v>0</v>
      </c>
      <c r="J28" s="17" t="s">
        <v>505</v>
      </c>
      <c r="K28" s="58" t="s">
        <v>506</v>
      </c>
      <c r="L28" s="59">
        <v>1</v>
      </c>
      <c r="R28" s="17" t="s">
        <v>507</v>
      </c>
      <c r="S28" s="52" t="s">
        <v>402</v>
      </c>
      <c r="T28" s="53">
        <v>0</v>
      </c>
      <c r="V28" s="17" t="s">
        <v>508</v>
      </c>
      <c r="W28" s="35" t="s">
        <v>397</v>
      </c>
      <c r="X28" s="36"/>
      <c r="Z28" s="17" t="s">
        <v>509</v>
      </c>
      <c r="AA28" s="84" t="s">
        <v>406</v>
      </c>
      <c r="AB28" s="85">
        <v>1</v>
      </c>
      <c r="AD28" s="17" t="s">
        <v>510</v>
      </c>
      <c r="AE28" s="35" t="s">
        <v>397</v>
      </c>
      <c r="AF28" s="36"/>
      <c r="AH28" s="17"/>
      <c r="AI28" s="175" t="s">
        <v>511</v>
      </c>
      <c r="AJ28" s="176"/>
      <c r="AL28" s="91"/>
      <c r="AM28" s="171" t="s">
        <v>377</v>
      </c>
      <c r="AN28" s="4"/>
    </row>
    <row r="29" spans="2:40">
      <c r="C29" s="3" t="s">
        <v>512</v>
      </c>
      <c r="D29" s="4"/>
      <c r="F29" s="17" t="s">
        <v>513</v>
      </c>
      <c r="G29" s="3" t="s">
        <v>328</v>
      </c>
      <c r="H29" s="4">
        <v>2</v>
      </c>
      <c r="K29" s="60" t="s">
        <v>514</v>
      </c>
      <c r="L29" s="61">
        <v>2</v>
      </c>
      <c r="N29" s="17" t="s">
        <v>515</v>
      </c>
      <c r="O29" s="48" t="s">
        <v>402</v>
      </c>
      <c r="P29" s="49">
        <v>0</v>
      </c>
      <c r="S29" s="56" t="s">
        <v>413</v>
      </c>
      <c r="T29" s="57">
        <v>5</v>
      </c>
      <c r="W29" s="37" t="s">
        <v>441</v>
      </c>
      <c r="X29" s="38"/>
      <c r="Z29" s="17"/>
      <c r="AA29" s="86" t="s">
        <v>415</v>
      </c>
      <c r="AB29" s="87">
        <v>2</v>
      </c>
      <c r="AD29" s="17"/>
      <c r="AE29" s="37" t="s">
        <v>441</v>
      </c>
      <c r="AF29" s="38"/>
      <c r="AI29" s="175" t="s">
        <v>659</v>
      </c>
      <c r="AJ29" s="172"/>
      <c r="AL29" s="93"/>
      <c r="AM29" s="171" t="s">
        <v>378</v>
      </c>
      <c r="AN29" s="4"/>
    </row>
    <row r="30" spans="2:40">
      <c r="C30" s="3" t="s">
        <v>517</v>
      </c>
      <c r="D30" s="4"/>
      <c r="F30" s="17" t="s">
        <v>518</v>
      </c>
      <c r="G30" s="3" t="s">
        <v>332</v>
      </c>
      <c r="H30" s="4">
        <v>3</v>
      </c>
      <c r="K30" s="60" t="s">
        <v>519</v>
      </c>
      <c r="L30" s="61">
        <v>3</v>
      </c>
      <c r="O30" s="64" t="s">
        <v>413</v>
      </c>
      <c r="P30" s="65">
        <v>5</v>
      </c>
      <c r="S30" s="56" t="s">
        <v>520</v>
      </c>
      <c r="T30" s="57">
        <v>4</v>
      </c>
      <c r="W30" s="37"/>
      <c r="X30" s="38"/>
      <c r="Z30" s="17"/>
      <c r="AA30" s="86" t="s">
        <v>420</v>
      </c>
      <c r="AB30" s="87">
        <v>3</v>
      </c>
      <c r="AD30" s="17"/>
      <c r="AE30" s="37"/>
      <c r="AF30" s="38"/>
      <c r="AI30" s="175" t="s">
        <v>516</v>
      </c>
      <c r="AJ30" s="4"/>
      <c r="AM30" s="173" t="s">
        <v>122</v>
      </c>
      <c r="AN30" s="4"/>
    </row>
    <row r="31" spans="2:40" ht="18">
      <c r="C31" s="3" t="s">
        <v>522</v>
      </c>
      <c r="D31" s="4"/>
      <c r="G31" s="3" t="s">
        <v>336</v>
      </c>
      <c r="H31" s="4">
        <v>4</v>
      </c>
      <c r="K31" s="60" t="s">
        <v>523</v>
      </c>
      <c r="L31" s="61">
        <v>4</v>
      </c>
      <c r="O31" s="64"/>
      <c r="P31" s="65"/>
      <c r="S31" s="56"/>
      <c r="T31" s="57"/>
      <c r="W31" s="37"/>
      <c r="X31" s="38"/>
      <c r="Z31" s="17"/>
      <c r="AA31" s="86" t="s">
        <v>424</v>
      </c>
      <c r="AB31" s="87">
        <v>4</v>
      </c>
      <c r="AD31" s="17"/>
      <c r="AE31" s="37"/>
      <c r="AF31" s="38"/>
      <c r="AI31" s="175" t="s">
        <v>521</v>
      </c>
      <c r="AJ31" s="176"/>
      <c r="AM31" s="3" t="s">
        <v>379</v>
      </c>
      <c r="AN31" s="4"/>
    </row>
    <row r="32" spans="2:40">
      <c r="C32" s="3"/>
      <c r="D32" s="4"/>
      <c r="G32" s="5" t="s">
        <v>340</v>
      </c>
      <c r="H32" s="6">
        <v>5</v>
      </c>
      <c r="K32" s="62" t="s">
        <v>498</v>
      </c>
      <c r="L32" s="63">
        <v>5</v>
      </c>
      <c r="O32" s="64"/>
      <c r="P32" s="65"/>
      <c r="S32" s="54"/>
      <c r="T32" s="55"/>
      <c r="W32" s="39"/>
      <c r="X32" s="40"/>
      <c r="Z32" s="17"/>
      <c r="AA32" s="88" t="s">
        <v>427</v>
      </c>
      <c r="AB32" s="89">
        <v>5</v>
      </c>
      <c r="AD32" s="17"/>
      <c r="AE32" s="39"/>
      <c r="AF32" s="40"/>
      <c r="AI32" s="174" t="s">
        <v>168</v>
      </c>
      <c r="AJ32" s="178"/>
      <c r="AM32" s="3" t="s">
        <v>380</v>
      </c>
      <c r="AN32" s="4"/>
    </row>
    <row r="33" spans="3:40">
      <c r="C33" s="3"/>
      <c r="D33" s="4"/>
      <c r="O33" s="50"/>
      <c r="P33" s="51"/>
      <c r="Z33" s="17"/>
      <c r="AM33" s="3" t="s">
        <v>381</v>
      </c>
      <c r="AN33" s="4"/>
    </row>
    <row r="34" spans="3:40">
      <c r="C34" s="3"/>
      <c r="D34" s="4"/>
      <c r="F34" s="17" t="s">
        <v>524</v>
      </c>
      <c r="G34" s="110" t="s">
        <v>525</v>
      </c>
      <c r="H34" s="111"/>
      <c r="R34" s="17" t="s">
        <v>526</v>
      </c>
      <c r="S34" s="78" t="s">
        <v>527</v>
      </c>
      <c r="T34" s="79">
        <v>1</v>
      </c>
      <c r="Z34" s="17" t="s">
        <v>528</v>
      </c>
      <c r="AA34" s="84" t="s">
        <v>406</v>
      </c>
      <c r="AB34" s="85">
        <v>1</v>
      </c>
      <c r="AH34" s="17" t="s">
        <v>529</v>
      </c>
      <c r="AI34" s="110" t="s">
        <v>530</v>
      </c>
      <c r="AJ34" s="111">
        <v>5</v>
      </c>
      <c r="AM34" s="3" t="s">
        <v>382</v>
      </c>
      <c r="AN34" s="4"/>
    </row>
    <row r="35" spans="3:40">
      <c r="C35" s="3"/>
      <c r="D35" s="4"/>
      <c r="F35" s="17" t="s">
        <v>391</v>
      </c>
      <c r="G35" s="112" t="s">
        <v>391</v>
      </c>
      <c r="H35" s="113"/>
      <c r="N35" s="17" t="s">
        <v>531</v>
      </c>
      <c r="O35" s="48" t="s">
        <v>402</v>
      </c>
      <c r="P35" s="49">
        <v>0</v>
      </c>
      <c r="S35" s="80" t="s">
        <v>485</v>
      </c>
      <c r="T35" s="81">
        <v>2</v>
      </c>
      <c r="Z35" s="17"/>
      <c r="AA35" s="86" t="s">
        <v>415</v>
      </c>
      <c r="AB35" s="87">
        <v>2</v>
      </c>
      <c r="AH35" s="17" t="s">
        <v>532</v>
      </c>
      <c r="AI35" s="112" t="s">
        <v>533</v>
      </c>
      <c r="AJ35" s="113">
        <v>4</v>
      </c>
      <c r="AM35" s="3" t="s">
        <v>655</v>
      </c>
      <c r="AN35" s="4"/>
    </row>
    <row r="36" spans="3:40">
      <c r="C36" s="3"/>
      <c r="D36" s="4"/>
      <c r="G36" s="112"/>
      <c r="H36" s="113"/>
      <c r="K36" s="131" t="s">
        <v>534</v>
      </c>
      <c r="L36" s="2">
        <v>1</v>
      </c>
      <c r="O36" s="64" t="s">
        <v>535</v>
      </c>
      <c r="P36" s="65">
        <v>4</v>
      </c>
      <c r="S36" s="80" t="s">
        <v>536</v>
      </c>
      <c r="T36" s="81">
        <v>3</v>
      </c>
      <c r="AA36" s="86" t="s">
        <v>420</v>
      </c>
      <c r="AB36" s="87">
        <v>3</v>
      </c>
      <c r="AI36" s="112" t="s">
        <v>537</v>
      </c>
      <c r="AJ36" s="113">
        <v>3</v>
      </c>
      <c r="AM36" s="5" t="s">
        <v>656</v>
      </c>
      <c r="AN36" s="6"/>
    </row>
    <row r="37" spans="3:40">
      <c r="C37" s="3"/>
      <c r="D37" s="4"/>
      <c r="G37" s="112" t="s">
        <v>397</v>
      </c>
      <c r="H37" s="113"/>
      <c r="K37" s="3" t="s">
        <v>538</v>
      </c>
      <c r="L37" s="4">
        <v>2</v>
      </c>
      <c r="O37" s="64" t="s">
        <v>413</v>
      </c>
      <c r="P37" s="65">
        <v>5</v>
      </c>
      <c r="S37" s="80" t="s">
        <v>539</v>
      </c>
      <c r="T37" s="81">
        <v>4</v>
      </c>
      <c r="AA37" s="86" t="s">
        <v>424</v>
      </c>
      <c r="AB37" s="87">
        <v>4</v>
      </c>
      <c r="AI37" s="112" t="s">
        <v>540</v>
      </c>
      <c r="AJ37" s="113">
        <v>2</v>
      </c>
    </row>
    <row r="38" spans="3:40">
      <c r="C38" s="3"/>
      <c r="D38" s="4"/>
      <c r="G38" s="114"/>
      <c r="H38" s="115"/>
      <c r="K38" s="3" t="s">
        <v>541</v>
      </c>
      <c r="L38" s="4">
        <v>3</v>
      </c>
      <c r="O38" s="64"/>
      <c r="P38" s="65"/>
      <c r="S38" s="82" t="s">
        <v>542</v>
      </c>
      <c r="T38" s="83">
        <v>5</v>
      </c>
      <c r="AA38" s="88" t="s">
        <v>427</v>
      </c>
      <c r="AB38" s="89">
        <v>5</v>
      </c>
      <c r="AI38" s="112" t="s">
        <v>168</v>
      </c>
      <c r="AJ38" s="113">
        <v>1</v>
      </c>
    </row>
    <row r="39" spans="3:40">
      <c r="C39" s="5"/>
      <c r="D39" s="6"/>
      <c r="K39" s="3" t="s">
        <v>543</v>
      </c>
      <c r="L39" s="4">
        <v>4</v>
      </c>
      <c r="O39" s="50"/>
      <c r="P39" s="51"/>
      <c r="AI39" s="114" t="s">
        <v>544</v>
      </c>
      <c r="AJ39" s="115">
        <v>0</v>
      </c>
    </row>
    <row r="40" spans="3:40">
      <c r="F40" s="17" t="s">
        <v>545</v>
      </c>
      <c r="G40" s="1" t="s">
        <v>324</v>
      </c>
      <c r="H40" s="2">
        <v>0</v>
      </c>
      <c r="K40" s="5" t="s">
        <v>546</v>
      </c>
      <c r="L40" s="6">
        <v>5</v>
      </c>
    </row>
    <row r="41" spans="3:40">
      <c r="F41" s="17" t="s">
        <v>513</v>
      </c>
      <c r="G41" s="3" t="s">
        <v>328</v>
      </c>
      <c r="H41" s="4">
        <v>2</v>
      </c>
      <c r="AH41" s="17" t="s">
        <v>529</v>
      </c>
      <c r="AI41" s="1" t="s">
        <v>324</v>
      </c>
      <c r="AJ41" s="2">
        <v>0</v>
      </c>
      <c r="AK41" s="202" t="s">
        <v>325</v>
      </c>
    </row>
    <row r="42" spans="3:40">
      <c r="F42" s="17" t="s">
        <v>547</v>
      </c>
      <c r="G42" s="3" t="s">
        <v>332</v>
      </c>
      <c r="H42" s="4">
        <v>3</v>
      </c>
      <c r="AI42" s="3" t="s">
        <v>328</v>
      </c>
      <c r="AJ42" s="4">
        <v>2</v>
      </c>
      <c r="AK42" s="203" t="s">
        <v>329</v>
      </c>
    </row>
    <row r="43" spans="3:40">
      <c r="G43" s="3" t="s">
        <v>336</v>
      </c>
      <c r="H43" s="4">
        <v>4</v>
      </c>
      <c r="AI43" s="3" t="s">
        <v>332</v>
      </c>
      <c r="AJ43" s="4">
        <v>3</v>
      </c>
      <c r="AK43" s="204" t="s">
        <v>333</v>
      </c>
    </row>
    <row r="44" spans="3:40">
      <c r="G44" s="5" t="s">
        <v>340</v>
      </c>
      <c r="H44" s="6">
        <v>5</v>
      </c>
      <c r="AI44" s="3" t="s">
        <v>336</v>
      </c>
      <c r="AJ44" s="4">
        <v>4</v>
      </c>
      <c r="AK44" s="205" t="s">
        <v>337</v>
      </c>
    </row>
    <row r="45" spans="3:40">
      <c r="AI45" s="5" t="s">
        <v>340</v>
      </c>
      <c r="AJ45" s="6">
        <v>5</v>
      </c>
      <c r="AK45" s="206" t="s">
        <v>341</v>
      </c>
    </row>
    <row r="46" spans="3:40">
      <c r="F46" s="17" t="s">
        <v>548</v>
      </c>
      <c r="G46" s="110" t="s">
        <v>525</v>
      </c>
      <c r="H46" s="111"/>
    </row>
    <row r="47" spans="3:40">
      <c r="F47" s="17" t="s">
        <v>391</v>
      </c>
      <c r="G47" s="112" t="s">
        <v>391</v>
      </c>
      <c r="H47" s="113"/>
    </row>
    <row r="48" spans="3:40">
      <c r="G48" s="112"/>
      <c r="H48" s="113"/>
    </row>
    <row r="49" spans="6:28" ht="15.6">
      <c r="G49" s="112" t="s">
        <v>397</v>
      </c>
      <c r="H49" s="113"/>
      <c r="N49" s="117"/>
    </row>
    <row r="50" spans="6:28" ht="15.6">
      <c r="G50" s="114"/>
      <c r="H50" s="115"/>
      <c r="N50" s="122" t="s">
        <v>549</v>
      </c>
    </row>
    <row r="52" spans="6:28">
      <c r="F52" s="17" t="s">
        <v>550</v>
      </c>
      <c r="G52" s="1" t="s">
        <v>324</v>
      </c>
      <c r="H52" s="2">
        <v>0</v>
      </c>
      <c r="N52" s="17" t="s">
        <v>551</v>
      </c>
      <c r="O52" s="66" t="s">
        <v>552</v>
      </c>
      <c r="P52" s="67">
        <v>1</v>
      </c>
    </row>
    <row r="53" spans="6:28">
      <c r="F53" s="17" t="s">
        <v>513</v>
      </c>
      <c r="G53" s="3" t="s">
        <v>328</v>
      </c>
      <c r="H53" s="4">
        <v>2</v>
      </c>
      <c r="O53" s="68" t="s">
        <v>553</v>
      </c>
      <c r="P53" s="69">
        <v>2</v>
      </c>
    </row>
    <row r="54" spans="6:28">
      <c r="F54" s="17" t="s">
        <v>554</v>
      </c>
      <c r="G54" s="3" t="s">
        <v>332</v>
      </c>
      <c r="H54" s="4">
        <v>3</v>
      </c>
      <c r="O54" s="68" t="s">
        <v>555</v>
      </c>
      <c r="P54" s="69">
        <v>3</v>
      </c>
    </row>
    <row r="55" spans="6:28">
      <c r="G55" s="3" t="s">
        <v>336</v>
      </c>
      <c r="H55" s="4">
        <v>4</v>
      </c>
      <c r="O55" s="68" t="s">
        <v>556</v>
      </c>
      <c r="P55" s="69">
        <v>4</v>
      </c>
    </row>
    <row r="56" spans="6:28">
      <c r="G56" s="5" t="s">
        <v>340</v>
      </c>
      <c r="H56" s="6">
        <v>5</v>
      </c>
      <c r="O56" s="68" t="s">
        <v>557</v>
      </c>
      <c r="P56" s="69">
        <v>5</v>
      </c>
    </row>
    <row r="57" spans="6:28">
      <c r="O57" s="70" t="s">
        <v>558</v>
      </c>
      <c r="P57" s="71">
        <v>0</v>
      </c>
    </row>
    <row r="58" spans="6:28">
      <c r="F58" s="17" t="s">
        <v>559</v>
      </c>
      <c r="G58" s="110" t="s">
        <v>525</v>
      </c>
      <c r="H58" s="111"/>
    </row>
    <row r="59" spans="6:28">
      <c r="F59" s="17" t="s">
        <v>391</v>
      </c>
      <c r="G59" s="112" t="s">
        <v>391</v>
      </c>
      <c r="H59" s="113"/>
      <c r="N59" s="17" t="s">
        <v>560</v>
      </c>
      <c r="O59" s="48" t="s">
        <v>402</v>
      </c>
      <c r="P59" s="49">
        <v>3</v>
      </c>
    </row>
    <row r="60" spans="6:28">
      <c r="G60" s="112"/>
      <c r="H60" s="113"/>
      <c r="O60" s="64" t="s">
        <v>413</v>
      </c>
      <c r="P60" s="65">
        <v>0</v>
      </c>
    </row>
    <row r="61" spans="6:28">
      <c r="G61" s="112" t="s">
        <v>397</v>
      </c>
      <c r="H61" s="113"/>
      <c r="O61" s="64" t="s">
        <v>558</v>
      </c>
      <c r="P61" s="65">
        <v>0</v>
      </c>
    </row>
    <row r="62" spans="6:28">
      <c r="G62" s="114"/>
      <c r="H62" s="115"/>
      <c r="O62" s="64"/>
      <c r="P62" s="65"/>
      <c r="T62" s="17"/>
      <c r="V62"/>
      <c r="X62" s="17"/>
      <c r="Z62"/>
      <c r="AB62" s="17"/>
    </row>
    <row r="63" spans="6:28">
      <c r="O63" s="50"/>
      <c r="P63" s="51"/>
      <c r="T63" s="90"/>
      <c r="V63"/>
      <c r="X63" s="17"/>
      <c r="Z63"/>
      <c r="AB63" s="17"/>
    </row>
    <row r="64" spans="6:28">
      <c r="F64" s="17" t="s">
        <v>561</v>
      </c>
      <c r="G64" s="35" t="s">
        <v>397</v>
      </c>
      <c r="H64" s="36"/>
      <c r="T64" s="17"/>
      <c r="V64"/>
      <c r="X64" s="17"/>
      <c r="Z64"/>
      <c r="AB64" s="17"/>
    </row>
    <row r="65" spans="3:28">
      <c r="C65" s="17"/>
      <c r="G65" s="37" t="s">
        <v>441</v>
      </c>
      <c r="H65" s="38"/>
      <c r="J65"/>
      <c r="K65" s="17"/>
      <c r="N65" s="17" t="s">
        <v>562</v>
      </c>
      <c r="O65" s="48" t="s">
        <v>402</v>
      </c>
      <c r="P65" s="49">
        <v>5</v>
      </c>
      <c r="T65" s="17"/>
      <c r="V65"/>
      <c r="X65" s="17"/>
      <c r="Z65"/>
      <c r="AB65" s="17"/>
    </row>
    <row r="66" spans="3:28">
      <c r="C66" s="90"/>
      <c r="G66" s="37"/>
      <c r="H66" s="38"/>
      <c r="J66"/>
      <c r="K66" s="17"/>
      <c r="O66" s="64" t="s">
        <v>413</v>
      </c>
      <c r="P66" s="65">
        <v>0</v>
      </c>
      <c r="T66" s="17"/>
      <c r="V66"/>
      <c r="X66" s="17"/>
      <c r="Z66"/>
      <c r="AB66" s="17"/>
    </row>
    <row r="67" spans="3:28">
      <c r="C67" s="17"/>
      <c r="G67" s="37"/>
      <c r="H67" s="38"/>
      <c r="J67"/>
      <c r="K67" s="17"/>
      <c r="O67" s="64" t="s">
        <v>558</v>
      </c>
      <c r="P67" s="65">
        <v>0</v>
      </c>
      <c r="T67" s="17"/>
      <c r="V67"/>
      <c r="X67" s="17"/>
      <c r="Z67"/>
      <c r="AB67" s="17"/>
    </row>
    <row r="68" spans="3:28">
      <c r="C68" s="17"/>
      <c r="G68" s="39"/>
      <c r="H68" s="40"/>
      <c r="J68"/>
      <c r="K68" s="17"/>
      <c r="O68" s="64"/>
      <c r="P68" s="65"/>
      <c r="T68" s="17"/>
      <c r="V68"/>
      <c r="X68" s="17"/>
      <c r="Z68"/>
      <c r="AB68" s="17"/>
    </row>
    <row r="69" spans="3:28">
      <c r="C69" s="17"/>
      <c r="J69"/>
      <c r="K69" s="17"/>
      <c r="O69" s="50"/>
      <c r="P69" s="51"/>
      <c r="T69" s="17"/>
      <c r="V69"/>
      <c r="X69" s="17"/>
      <c r="Z69"/>
      <c r="AB69" s="17"/>
    </row>
    <row r="70" spans="3:28">
      <c r="C70" s="17"/>
      <c r="F70" s="17" t="s">
        <v>563</v>
      </c>
      <c r="G70" s="35" t="s">
        <v>397</v>
      </c>
      <c r="H70" s="36"/>
      <c r="J70"/>
      <c r="K70" s="17"/>
      <c r="T70" s="90"/>
      <c r="V70"/>
      <c r="X70" s="17"/>
      <c r="Z70"/>
      <c r="AB70" s="17"/>
    </row>
    <row r="71" spans="3:28">
      <c r="C71" s="17"/>
      <c r="G71" s="37" t="s">
        <v>441</v>
      </c>
      <c r="H71" s="38"/>
      <c r="J71"/>
      <c r="K71" s="17"/>
      <c r="N71" s="17" t="s">
        <v>564</v>
      </c>
      <c r="O71" s="48" t="s">
        <v>402</v>
      </c>
      <c r="P71" s="49">
        <v>5</v>
      </c>
      <c r="T71" s="17"/>
      <c r="V71"/>
      <c r="X71" s="17"/>
      <c r="Z71"/>
      <c r="AB71" s="17"/>
    </row>
    <row r="72" spans="3:28">
      <c r="C72" s="17"/>
      <c r="G72" s="37"/>
      <c r="H72" s="38"/>
      <c r="J72"/>
      <c r="K72" s="17"/>
      <c r="O72" s="64" t="s">
        <v>413</v>
      </c>
      <c r="P72" s="65">
        <v>0</v>
      </c>
      <c r="T72" s="17"/>
      <c r="V72"/>
      <c r="X72" s="17"/>
      <c r="Z72"/>
      <c r="AB72" s="17"/>
    </row>
    <row r="73" spans="3:28">
      <c r="C73" s="90"/>
      <c r="G73" s="37"/>
      <c r="H73" s="38"/>
      <c r="J73"/>
      <c r="K73" s="17"/>
      <c r="O73" s="64" t="s">
        <v>558</v>
      </c>
      <c r="P73" s="65">
        <v>0</v>
      </c>
      <c r="T73" s="17"/>
      <c r="V73"/>
      <c r="X73" s="17"/>
      <c r="Z73"/>
      <c r="AB73" s="17"/>
    </row>
    <row r="74" spans="3:28">
      <c r="C74" s="17"/>
      <c r="G74" s="39"/>
      <c r="H74" s="40"/>
      <c r="J74"/>
      <c r="K74" s="17"/>
      <c r="O74" s="64"/>
      <c r="P74" s="65"/>
      <c r="T74" s="17"/>
      <c r="V74"/>
      <c r="X74" s="17"/>
      <c r="Z74"/>
      <c r="AB74" s="17"/>
    </row>
    <row r="75" spans="3:28">
      <c r="C75" s="17"/>
      <c r="J75"/>
      <c r="K75" s="17"/>
      <c r="O75" s="50"/>
      <c r="P75" s="51"/>
      <c r="T75" s="17"/>
      <c r="V75"/>
      <c r="X75" s="17"/>
      <c r="Z75"/>
      <c r="AB75" s="17"/>
    </row>
    <row r="76" spans="3:28">
      <c r="C76" s="17"/>
      <c r="F76" s="17" t="s">
        <v>565</v>
      </c>
      <c r="G76" s="52" t="s">
        <v>402</v>
      </c>
      <c r="H76" s="53">
        <v>0</v>
      </c>
      <c r="J76"/>
      <c r="K76" s="17"/>
      <c r="T76" s="17"/>
      <c r="V76"/>
      <c r="X76" s="17"/>
      <c r="Z76"/>
      <c r="AB76" s="17"/>
    </row>
    <row r="77" spans="3:28">
      <c r="C77" s="17"/>
      <c r="G77" s="56" t="s">
        <v>413</v>
      </c>
      <c r="H77" s="57">
        <v>5</v>
      </c>
      <c r="J77"/>
      <c r="K77" s="17"/>
      <c r="N77" s="17" t="s">
        <v>566</v>
      </c>
      <c r="O77" s="48" t="s">
        <v>402</v>
      </c>
      <c r="P77" s="49">
        <v>5</v>
      </c>
      <c r="T77" s="17"/>
      <c r="V77"/>
      <c r="X77" s="17"/>
      <c r="Z77"/>
      <c r="AB77" s="17"/>
    </row>
    <row r="78" spans="3:28">
      <c r="C78" s="17"/>
      <c r="G78" s="56"/>
      <c r="H78" s="57"/>
      <c r="J78"/>
      <c r="K78" s="17"/>
      <c r="O78" s="64" t="s">
        <v>413</v>
      </c>
      <c r="P78" s="65">
        <v>0</v>
      </c>
      <c r="T78" s="17"/>
      <c r="V78"/>
      <c r="X78" s="17"/>
      <c r="Z78"/>
      <c r="AB78" s="17"/>
    </row>
    <row r="79" spans="3:28">
      <c r="C79" s="17"/>
      <c r="G79" s="56"/>
      <c r="H79" s="57"/>
      <c r="J79"/>
      <c r="K79" s="17"/>
      <c r="O79" s="64" t="s">
        <v>558</v>
      </c>
      <c r="P79" s="65">
        <v>0</v>
      </c>
      <c r="T79" s="17"/>
      <c r="V79"/>
      <c r="X79" s="17"/>
      <c r="Z79"/>
      <c r="AB79" s="17"/>
    </row>
    <row r="80" spans="3:28">
      <c r="C80" s="17"/>
      <c r="G80" s="54"/>
      <c r="H80" s="55"/>
      <c r="J80"/>
      <c r="K80" s="17"/>
      <c r="O80" s="64"/>
      <c r="P80" s="65"/>
      <c r="T80" s="17"/>
      <c r="V80"/>
      <c r="X80" s="17"/>
      <c r="Z80"/>
      <c r="AB80" s="17"/>
    </row>
    <row r="81" spans="2:24">
      <c r="C81" s="17"/>
      <c r="J81"/>
      <c r="K81" s="17"/>
      <c r="O81" s="50"/>
      <c r="P81" s="51"/>
    </row>
    <row r="82" spans="2:24">
      <c r="C82" s="17"/>
      <c r="F82" s="17" t="s">
        <v>567</v>
      </c>
      <c r="G82" s="52" t="s">
        <v>402</v>
      </c>
      <c r="H82" s="53">
        <v>0</v>
      </c>
      <c r="J82"/>
      <c r="K82" s="17"/>
    </row>
    <row r="83" spans="2:24">
      <c r="C83" s="17"/>
      <c r="G83" s="56" t="s">
        <v>413</v>
      </c>
      <c r="H83" s="57">
        <v>5</v>
      </c>
      <c r="J83"/>
      <c r="K83" s="17"/>
      <c r="N83" s="17" t="s">
        <v>568</v>
      </c>
      <c r="O83" s="48" t="s">
        <v>402</v>
      </c>
      <c r="P83" s="49">
        <v>5</v>
      </c>
    </row>
    <row r="84" spans="2:24">
      <c r="G84" s="56"/>
      <c r="H84" s="57"/>
      <c r="O84" s="64" t="s">
        <v>413</v>
      </c>
      <c r="P84" s="65">
        <v>0</v>
      </c>
    </row>
    <row r="85" spans="2:24">
      <c r="G85" s="56"/>
      <c r="H85" s="57"/>
      <c r="O85" s="64" t="s">
        <v>558</v>
      </c>
      <c r="P85" s="65">
        <v>0</v>
      </c>
    </row>
    <row r="86" spans="2:24">
      <c r="G86" s="54"/>
      <c r="H86" s="55"/>
      <c r="O86" s="64"/>
      <c r="P86" s="65"/>
    </row>
    <row r="87" spans="2:24">
      <c r="O87" s="50"/>
      <c r="P87" s="51"/>
      <c r="R87"/>
    </row>
    <row r="89" spans="2:24">
      <c r="B89" s="16" t="s">
        <v>569</v>
      </c>
      <c r="F89" s="18"/>
      <c r="J89" s="18"/>
      <c r="R89" s="18"/>
      <c r="V89" s="18"/>
    </row>
    <row r="90" spans="2:24">
      <c r="C90" s="14" t="s">
        <v>570</v>
      </c>
      <c r="D90" s="14" t="s">
        <v>571</v>
      </c>
      <c r="E90" s="14" t="s">
        <v>572</v>
      </c>
      <c r="F90" s="14" t="s">
        <v>573</v>
      </c>
      <c r="G90" s="14" t="s">
        <v>574</v>
      </c>
      <c r="J90" s="18"/>
      <c r="R90" s="18"/>
      <c r="V90" s="18"/>
    </row>
    <row r="91" spans="2:24" ht="18">
      <c r="B91" s="16" t="s">
        <v>36</v>
      </c>
      <c r="C91" s="129" t="s">
        <v>575</v>
      </c>
      <c r="D91" s="126" t="s">
        <v>576</v>
      </c>
      <c r="E91" s="207" t="s">
        <v>577</v>
      </c>
      <c r="F91" s="127" t="s">
        <v>578</v>
      </c>
      <c r="G91" s="128" t="s">
        <v>579</v>
      </c>
      <c r="J91" s="18"/>
      <c r="L91" s="17"/>
      <c r="R91" s="18"/>
      <c r="S91" s="18"/>
      <c r="T91" s="18"/>
      <c r="U91" s="18"/>
      <c r="V91" s="18"/>
      <c r="W91" s="18"/>
      <c r="X91" s="18"/>
    </row>
    <row r="92" spans="2:24" ht="28.8">
      <c r="B92" s="12" t="s">
        <v>580</v>
      </c>
      <c r="C92" s="8" t="s">
        <v>310</v>
      </c>
      <c r="D92" s="9" t="s">
        <v>581</v>
      </c>
      <c r="E92" s="11" t="s">
        <v>311</v>
      </c>
      <c r="F92" s="28" t="s">
        <v>582</v>
      </c>
      <c r="G92" s="7" t="s">
        <v>313</v>
      </c>
      <c r="H92" s="123" t="s">
        <v>389</v>
      </c>
      <c r="I92" s="12"/>
      <c r="J92" s="124"/>
      <c r="L92" s="90"/>
      <c r="R92" s="18"/>
      <c r="S92" s="18"/>
      <c r="T92" s="18"/>
      <c r="U92" s="18"/>
      <c r="V92" s="18"/>
      <c r="W92" s="18"/>
      <c r="X92" s="18"/>
    </row>
    <row r="93" spans="2:24">
      <c r="F93" s="18"/>
      <c r="H93" s="12"/>
      <c r="I93" s="12"/>
      <c r="J93" s="124"/>
      <c r="L93" s="17"/>
      <c r="R93" s="18"/>
      <c r="S93" s="18"/>
      <c r="T93" s="18"/>
      <c r="U93" s="18"/>
      <c r="V93" s="18"/>
      <c r="W93" s="18"/>
      <c r="X93" s="18"/>
    </row>
    <row r="94" spans="2:24" ht="18">
      <c r="B94" s="16" t="s">
        <v>583</v>
      </c>
      <c r="C94" s="129" t="s">
        <v>584</v>
      </c>
      <c r="D94" s="126" t="s">
        <v>585</v>
      </c>
      <c r="E94" s="130" t="s">
        <v>586</v>
      </c>
      <c r="F94" s="127" t="s">
        <v>587</v>
      </c>
      <c r="G94" s="128" t="s">
        <v>588</v>
      </c>
      <c r="H94" s="12"/>
      <c r="I94" s="12"/>
      <c r="J94" s="124"/>
      <c r="L94" s="17"/>
      <c r="R94" s="18"/>
      <c r="S94" s="18"/>
      <c r="T94" s="18"/>
      <c r="U94" s="18"/>
      <c r="V94" s="18"/>
      <c r="W94" s="18"/>
      <c r="X94" s="18"/>
    </row>
    <row r="95" spans="2:24" ht="28.8">
      <c r="B95" s="12" t="s">
        <v>589</v>
      </c>
      <c r="C95" s="8" t="s">
        <v>310</v>
      </c>
      <c r="D95" s="9" t="s">
        <v>581</v>
      </c>
      <c r="E95" s="11" t="s">
        <v>311</v>
      </c>
      <c r="F95" s="28" t="s">
        <v>582</v>
      </c>
      <c r="G95" s="7" t="s">
        <v>313</v>
      </c>
      <c r="H95" s="123" t="s">
        <v>590</v>
      </c>
      <c r="I95" s="12"/>
      <c r="J95" s="124"/>
      <c r="L95" s="17"/>
      <c r="R95" s="18"/>
      <c r="S95" s="18"/>
      <c r="T95" s="18"/>
      <c r="U95" s="18"/>
      <c r="V95" s="18"/>
      <c r="W95" s="18"/>
      <c r="X95" s="18"/>
    </row>
    <row r="96" spans="2:24">
      <c r="F96" s="18"/>
      <c r="H96" s="12"/>
      <c r="I96" s="12"/>
      <c r="J96" s="124"/>
      <c r="L96" s="17"/>
      <c r="R96" s="18"/>
      <c r="S96" s="18"/>
      <c r="T96" s="18"/>
      <c r="U96" s="18"/>
      <c r="V96" s="18"/>
      <c r="W96" s="18"/>
      <c r="X96" s="18"/>
    </row>
    <row r="97" spans="2:24" ht="18">
      <c r="B97" s="16" t="s">
        <v>44</v>
      </c>
      <c r="C97" s="129" t="s">
        <v>591</v>
      </c>
      <c r="D97" s="126" t="s">
        <v>592</v>
      </c>
      <c r="E97" s="10" t="s">
        <v>593</v>
      </c>
      <c r="F97" s="127" t="s">
        <v>594</v>
      </c>
      <c r="G97" s="128" t="s">
        <v>595</v>
      </c>
      <c r="H97" s="12"/>
      <c r="I97" s="12"/>
      <c r="J97" s="124"/>
      <c r="L97" s="17"/>
      <c r="N97" s="117" t="s">
        <v>596</v>
      </c>
      <c r="R97" s="18"/>
      <c r="S97" s="18"/>
      <c r="T97" s="18"/>
      <c r="U97" s="18"/>
      <c r="V97" s="18"/>
      <c r="W97" s="18"/>
      <c r="X97" s="18"/>
    </row>
    <row r="98" spans="2:24" ht="28.8">
      <c r="B98" s="12" t="s">
        <v>597</v>
      </c>
      <c r="C98" s="8" t="s">
        <v>310</v>
      </c>
      <c r="D98" s="9" t="s">
        <v>581</v>
      </c>
      <c r="E98" s="11" t="s">
        <v>311</v>
      </c>
      <c r="F98" s="28" t="s">
        <v>582</v>
      </c>
      <c r="G98" s="7" t="s">
        <v>313</v>
      </c>
      <c r="H98" s="124" t="s">
        <v>11</v>
      </c>
      <c r="I98" s="12"/>
      <c r="J98" s="124"/>
      <c r="L98" s="17"/>
      <c r="N98" s="122" t="s">
        <v>598</v>
      </c>
      <c r="R98" s="18"/>
      <c r="S98" s="18"/>
      <c r="T98" s="18"/>
      <c r="U98" s="18"/>
      <c r="V98" s="18"/>
      <c r="W98" s="18"/>
      <c r="X98" s="18"/>
    </row>
    <row r="99" spans="2:24">
      <c r="F99" s="18"/>
      <c r="H99" s="124"/>
      <c r="I99" s="12"/>
      <c r="J99" s="124"/>
      <c r="L99" s="90"/>
      <c r="R99" s="18"/>
      <c r="S99" s="18"/>
      <c r="T99" s="18"/>
      <c r="U99" s="18"/>
      <c r="V99" s="18"/>
      <c r="W99" s="18"/>
      <c r="X99" s="18"/>
    </row>
    <row r="100" spans="2:24" ht="18">
      <c r="B100" s="16" t="s">
        <v>46</v>
      </c>
      <c r="C100" s="13" t="s">
        <v>599</v>
      </c>
      <c r="D100" s="126" t="s">
        <v>600</v>
      </c>
      <c r="E100" s="130" t="s">
        <v>601</v>
      </c>
      <c r="F100" s="127" t="s">
        <v>602</v>
      </c>
      <c r="G100" s="128" t="s">
        <v>603</v>
      </c>
      <c r="H100" s="124"/>
      <c r="I100" s="12"/>
      <c r="J100" s="124"/>
      <c r="L100" s="17"/>
      <c r="N100" s="17" t="s">
        <v>604</v>
      </c>
      <c r="O100" s="66" t="s">
        <v>552</v>
      </c>
      <c r="P100" s="67">
        <v>1</v>
      </c>
      <c r="R100" s="18"/>
      <c r="S100" s="18"/>
      <c r="T100" s="18"/>
      <c r="U100" s="18"/>
      <c r="V100" s="18"/>
      <c r="W100" s="18"/>
      <c r="X100" s="18"/>
    </row>
    <row r="101" spans="2:24" ht="28.8">
      <c r="B101" s="12" t="s">
        <v>605</v>
      </c>
      <c r="C101" s="8" t="s">
        <v>310</v>
      </c>
      <c r="D101" s="9" t="s">
        <v>581</v>
      </c>
      <c r="E101" s="11" t="s">
        <v>311</v>
      </c>
      <c r="F101" s="28" t="s">
        <v>582</v>
      </c>
      <c r="G101" s="7" t="s">
        <v>313</v>
      </c>
      <c r="H101" s="124" t="s">
        <v>217</v>
      </c>
      <c r="I101" s="12"/>
      <c r="J101" s="124"/>
      <c r="L101" s="17"/>
      <c r="O101" s="68" t="s">
        <v>553</v>
      </c>
      <c r="P101" s="69">
        <v>2</v>
      </c>
      <c r="R101" s="18"/>
      <c r="S101" s="18"/>
      <c r="T101" s="18"/>
      <c r="U101" s="18"/>
      <c r="V101" s="18"/>
      <c r="W101" s="18"/>
      <c r="X101" s="18"/>
    </row>
    <row r="102" spans="2:24">
      <c r="B102" s="17"/>
      <c r="F102" s="18"/>
      <c r="H102" s="124"/>
      <c r="I102" s="12"/>
      <c r="J102" s="124"/>
      <c r="L102" s="17"/>
      <c r="O102" s="68" t="s">
        <v>555</v>
      </c>
      <c r="P102" s="69">
        <v>3</v>
      </c>
      <c r="R102" s="18"/>
      <c r="S102" s="18"/>
      <c r="T102" s="18"/>
      <c r="U102" s="18"/>
      <c r="V102" s="18"/>
      <c r="W102" s="18"/>
      <c r="X102" s="18"/>
    </row>
    <row r="103" spans="2:24" ht="18">
      <c r="B103" s="16" t="s">
        <v>549</v>
      </c>
      <c r="C103" s="13" t="s">
        <v>599</v>
      </c>
      <c r="D103" s="126" t="s">
        <v>600</v>
      </c>
      <c r="E103" s="130" t="s">
        <v>601</v>
      </c>
      <c r="F103" s="127" t="s">
        <v>602</v>
      </c>
      <c r="G103" s="128" t="s">
        <v>603</v>
      </c>
      <c r="H103" s="124"/>
      <c r="I103" s="12"/>
      <c r="J103" s="124"/>
      <c r="L103" s="17"/>
      <c r="O103" s="68" t="s">
        <v>556</v>
      </c>
      <c r="P103" s="69">
        <v>4</v>
      </c>
      <c r="R103" s="18"/>
      <c r="S103" s="18"/>
      <c r="T103" s="18"/>
      <c r="U103" s="18"/>
      <c r="V103" s="18"/>
      <c r="W103" s="18"/>
      <c r="X103" s="18"/>
    </row>
    <row r="104" spans="2:24" ht="28.8">
      <c r="B104" s="12" t="s">
        <v>605</v>
      </c>
      <c r="C104" s="8" t="s">
        <v>310</v>
      </c>
      <c r="D104" s="9" t="s">
        <v>581</v>
      </c>
      <c r="E104" s="11" t="s">
        <v>311</v>
      </c>
      <c r="F104" s="28" t="s">
        <v>582</v>
      </c>
      <c r="G104" s="7" t="s">
        <v>313</v>
      </c>
      <c r="H104" s="124" t="s">
        <v>606</v>
      </c>
      <c r="I104" s="12"/>
      <c r="J104" s="124"/>
      <c r="L104" s="17"/>
      <c r="O104" s="68" t="s">
        <v>557</v>
      </c>
      <c r="P104" s="69">
        <v>5</v>
      </c>
      <c r="R104" s="18"/>
      <c r="S104" s="18"/>
      <c r="T104" s="18"/>
      <c r="U104" s="18"/>
      <c r="V104" s="18"/>
      <c r="W104" s="18"/>
      <c r="X104" s="18"/>
    </row>
    <row r="105" spans="2:24">
      <c r="B105" s="17" t="s">
        <v>607</v>
      </c>
      <c r="F105" s="18"/>
      <c r="H105" s="124" t="s">
        <v>607</v>
      </c>
      <c r="I105" s="12"/>
      <c r="J105" s="124"/>
      <c r="L105" s="17"/>
      <c r="O105" s="70" t="s">
        <v>608</v>
      </c>
      <c r="P105" s="71">
        <v>0</v>
      </c>
      <c r="R105" s="18"/>
      <c r="S105" s="18"/>
      <c r="T105" s="18"/>
      <c r="U105" s="18"/>
      <c r="V105" s="18"/>
      <c r="W105" s="18"/>
      <c r="X105" s="18"/>
    </row>
    <row r="106" spans="2:24" ht="18">
      <c r="B106" s="16" t="s">
        <v>598</v>
      </c>
      <c r="C106" s="13" t="s">
        <v>609</v>
      </c>
      <c r="D106" s="126" t="s">
        <v>610</v>
      </c>
      <c r="E106" s="130" t="s">
        <v>611</v>
      </c>
      <c r="F106" s="127" t="s">
        <v>612</v>
      </c>
      <c r="G106" s="128" t="s">
        <v>613</v>
      </c>
      <c r="H106" s="124"/>
      <c r="I106" s="12"/>
      <c r="J106" s="124"/>
      <c r="L106" s="17"/>
      <c r="R106" s="18"/>
      <c r="S106" s="18"/>
      <c r="T106" s="18"/>
      <c r="U106" s="18"/>
      <c r="V106" s="18"/>
      <c r="W106" s="18"/>
      <c r="X106" s="18"/>
    </row>
    <row r="107" spans="2:24" ht="28.8">
      <c r="B107" s="12" t="s">
        <v>614</v>
      </c>
      <c r="C107" s="8" t="s">
        <v>310</v>
      </c>
      <c r="D107" s="9" t="s">
        <v>581</v>
      </c>
      <c r="E107" s="11" t="s">
        <v>311</v>
      </c>
      <c r="F107" s="28" t="s">
        <v>582</v>
      </c>
      <c r="G107" s="7" t="s">
        <v>313</v>
      </c>
      <c r="H107" s="124" t="s">
        <v>615</v>
      </c>
      <c r="I107" s="12"/>
      <c r="J107" s="124"/>
      <c r="L107" s="17"/>
      <c r="N107" s="17" t="s">
        <v>616</v>
      </c>
      <c r="O107" s="1" t="s">
        <v>617</v>
      </c>
      <c r="P107" s="2">
        <v>5</v>
      </c>
      <c r="R107" s="18"/>
      <c r="S107" s="18"/>
      <c r="T107" s="18"/>
      <c r="U107" s="18"/>
      <c r="V107" s="18"/>
      <c r="W107" s="18"/>
      <c r="X107" s="18"/>
    </row>
    <row r="108" spans="2:24">
      <c r="F108" s="18"/>
      <c r="H108" s="124"/>
      <c r="I108" s="12"/>
      <c r="J108" s="124"/>
      <c r="L108" s="17"/>
      <c r="O108" s="3" t="s">
        <v>618</v>
      </c>
      <c r="P108" s="4">
        <v>4</v>
      </c>
      <c r="R108" s="18"/>
      <c r="S108" s="18"/>
      <c r="T108" s="18"/>
      <c r="U108" s="18"/>
      <c r="V108" s="18"/>
      <c r="W108" s="18"/>
      <c r="X108" s="18"/>
    </row>
    <row r="109" spans="2:24" ht="18">
      <c r="B109" s="16" t="s">
        <v>50</v>
      </c>
      <c r="C109" s="129" t="s">
        <v>619</v>
      </c>
      <c r="D109" s="126" t="s">
        <v>620</v>
      </c>
      <c r="E109" s="130" t="s">
        <v>621</v>
      </c>
      <c r="F109" s="127" t="s">
        <v>622</v>
      </c>
      <c r="G109" s="128" t="s">
        <v>623</v>
      </c>
      <c r="H109" s="124"/>
      <c r="I109" s="12"/>
      <c r="J109" s="124"/>
      <c r="L109" s="17"/>
      <c r="O109" s="3" t="s">
        <v>624</v>
      </c>
      <c r="P109" s="4">
        <v>3</v>
      </c>
      <c r="R109" s="18"/>
      <c r="S109" s="18"/>
      <c r="T109" s="18"/>
      <c r="U109" s="18"/>
      <c r="V109" s="18"/>
      <c r="W109" s="18"/>
      <c r="X109" s="18"/>
    </row>
    <row r="110" spans="2:24" ht="28.8">
      <c r="B110" s="12" t="s">
        <v>605</v>
      </c>
      <c r="C110" s="8" t="s">
        <v>310</v>
      </c>
      <c r="D110" s="9" t="s">
        <v>581</v>
      </c>
      <c r="E110" s="11" t="s">
        <v>311</v>
      </c>
      <c r="F110" s="28" t="s">
        <v>582</v>
      </c>
      <c r="G110" s="7" t="s">
        <v>313</v>
      </c>
      <c r="H110" s="124" t="s">
        <v>13</v>
      </c>
      <c r="I110" s="12"/>
      <c r="J110" s="124"/>
      <c r="O110" s="3" t="s">
        <v>625</v>
      </c>
      <c r="P110" s="4">
        <v>2</v>
      </c>
      <c r="R110" s="18"/>
      <c r="S110" s="18"/>
      <c r="T110" s="18"/>
      <c r="U110" s="18"/>
      <c r="V110" s="18"/>
      <c r="W110" s="18"/>
      <c r="X110" s="18"/>
    </row>
    <row r="111" spans="2:24">
      <c r="F111" s="18"/>
      <c r="H111" s="124"/>
      <c r="I111" s="12"/>
      <c r="J111" s="124"/>
      <c r="O111" s="3" t="s">
        <v>626</v>
      </c>
      <c r="P111" s="4">
        <v>1</v>
      </c>
      <c r="R111" s="18"/>
      <c r="V111" s="18"/>
    </row>
    <row r="112" spans="2:24" ht="18">
      <c r="B112" s="16" t="s">
        <v>52</v>
      </c>
      <c r="C112" s="129" t="s">
        <v>591</v>
      </c>
      <c r="D112" s="126" t="s">
        <v>592</v>
      </c>
      <c r="E112" s="10">
        <v>6</v>
      </c>
      <c r="F112" s="127" t="s">
        <v>594</v>
      </c>
      <c r="G112" s="128" t="s">
        <v>595</v>
      </c>
      <c r="H112" s="124"/>
      <c r="I112" s="12"/>
      <c r="J112" s="124"/>
      <c r="O112" s="3" t="s">
        <v>627</v>
      </c>
      <c r="P112" s="4">
        <v>0</v>
      </c>
      <c r="R112" s="18"/>
      <c r="V112" s="18"/>
    </row>
    <row r="113" spans="2:22" ht="28.8">
      <c r="B113" s="12" t="s">
        <v>597</v>
      </c>
      <c r="C113" s="8" t="s">
        <v>310</v>
      </c>
      <c r="D113" s="9" t="s">
        <v>581</v>
      </c>
      <c r="E113" s="11" t="s">
        <v>311</v>
      </c>
      <c r="F113" s="28" t="s">
        <v>582</v>
      </c>
      <c r="G113" s="7" t="s">
        <v>313</v>
      </c>
      <c r="H113" s="124" t="s">
        <v>271</v>
      </c>
      <c r="I113" s="12"/>
      <c r="J113" s="124"/>
      <c r="O113" s="133" t="s">
        <v>608</v>
      </c>
      <c r="P113" s="6">
        <v>0</v>
      </c>
      <c r="R113" s="18"/>
      <c r="V113" s="18"/>
    </row>
    <row r="114" spans="2:22">
      <c r="F114" s="18"/>
      <c r="H114" s="124"/>
      <c r="I114" s="12"/>
      <c r="J114" s="124"/>
      <c r="R114" s="18"/>
      <c r="V114" s="18"/>
    </row>
    <row r="115" spans="2:22" ht="18">
      <c r="B115" s="16" t="s">
        <v>54</v>
      </c>
      <c r="C115" s="129" t="s">
        <v>576</v>
      </c>
      <c r="D115" s="126" t="s">
        <v>577</v>
      </c>
      <c r="E115" s="130" t="s">
        <v>628</v>
      </c>
      <c r="F115" s="127" t="s">
        <v>629</v>
      </c>
      <c r="G115" s="128" t="s">
        <v>603</v>
      </c>
      <c r="H115" s="124"/>
      <c r="I115" s="12"/>
      <c r="J115" s="124"/>
      <c r="N115" s="17" t="s">
        <v>630</v>
      </c>
      <c r="O115" s="1" t="s">
        <v>631</v>
      </c>
      <c r="P115" s="2" t="s">
        <v>398</v>
      </c>
      <c r="R115" s="18"/>
      <c r="V115" s="18"/>
    </row>
    <row r="116" spans="2:22" ht="28.8">
      <c r="B116" s="12" t="s">
        <v>605</v>
      </c>
      <c r="C116" s="8" t="s">
        <v>310</v>
      </c>
      <c r="D116" s="9" t="s">
        <v>581</v>
      </c>
      <c r="E116" s="11" t="s">
        <v>311</v>
      </c>
      <c r="F116" s="28" t="s">
        <v>582</v>
      </c>
      <c r="G116" s="7" t="s">
        <v>313</v>
      </c>
      <c r="H116" s="124" t="s">
        <v>15</v>
      </c>
      <c r="I116" s="12"/>
      <c r="J116" s="124"/>
      <c r="O116" s="3" t="s">
        <v>624</v>
      </c>
      <c r="P116" s="4" t="s">
        <v>398</v>
      </c>
    </row>
    <row r="117" spans="2:22">
      <c r="F117" s="18"/>
      <c r="H117" s="124"/>
      <c r="I117" s="12"/>
      <c r="J117" s="124"/>
      <c r="O117" s="3"/>
      <c r="P117" s="4"/>
    </row>
    <row r="118" spans="2:22" ht="18">
      <c r="B118" s="16" t="s">
        <v>56</v>
      </c>
      <c r="C118" s="129" t="s">
        <v>632</v>
      </c>
      <c r="D118" s="126" t="s">
        <v>632</v>
      </c>
      <c r="E118" s="130" t="s">
        <v>632</v>
      </c>
      <c r="F118" s="127" t="s">
        <v>632</v>
      </c>
      <c r="G118" s="128" t="s">
        <v>633</v>
      </c>
      <c r="H118" s="124"/>
      <c r="I118" s="12"/>
      <c r="J118" s="124"/>
      <c r="O118" s="3"/>
      <c r="P118" s="4"/>
      <c r="R118" s="18"/>
      <c r="V118" s="18"/>
    </row>
    <row r="119" spans="2:22" ht="28.8">
      <c r="B119" s="12" t="s">
        <v>634</v>
      </c>
      <c r="C119" s="8" t="s">
        <v>310</v>
      </c>
      <c r="D119" s="9" t="s">
        <v>581</v>
      </c>
      <c r="E119" s="11" t="s">
        <v>311</v>
      </c>
      <c r="F119" s="28" t="s">
        <v>582</v>
      </c>
      <c r="G119" s="7" t="s">
        <v>313</v>
      </c>
      <c r="H119" s="124" t="s">
        <v>16</v>
      </c>
      <c r="I119" s="12"/>
      <c r="J119" s="125"/>
      <c r="O119" s="5"/>
      <c r="P119" s="6"/>
    </row>
    <row r="121" spans="2:22" ht="18">
      <c r="B121" s="16" t="s">
        <v>635</v>
      </c>
      <c r="C121" s="129" t="s">
        <v>636</v>
      </c>
      <c r="D121" s="126" t="s">
        <v>637</v>
      </c>
      <c r="E121" s="130" t="s">
        <v>638</v>
      </c>
      <c r="F121" s="127" t="s">
        <v>639</v>
      </c>
      <c r="G121" s="128" t="s">
        <v>640</v>
      </c>
      <c r="H121" s="18"/>
      <c r="J121" s="18"/>
      <c r="N121" s="17" t="s">
        <v>641</v>
      </c>
      <c r="O121" s="52" t="s">
        <v>402</v>
      </c>
      <c r="P121" s="53">
        <v>0</v>
      </c>
    </row>
    <row r="122" spans="2:22" ht="28.8">
      <c r="B122" s="12" t="s">
        <v>642</v>
      </c>
      <c r="C122" s="8" t="s">
        <v>310</v>
      </c>
      <c r="D122" s="9" t="s">
        <v>581</v>
      </c>
      <c r="E122" s="11" t="s">
        <v>311</v>
      </c>
      <c r="F122" s="28" t="s">
        <v>582</v>
      </c>
      <c r="G122" s="7" t="s">
        <v>313</v>
      </c>
      <c r="H122" s="18"/>
      <c r="O122" s="56" t="s">
        <v>413</v>
      </c>
      <c r="P122" s="57">
        <v>5</v>
      </c>
    </row>
    <row r="123" spans="2:22">
      <c r="O123" s="56" t="s">
        <v>608</v>
      </c>
      <c r="P123" s="57">
        <v>0</v>
      </c>
    </row>
    <row r="124" spans="2:22" ht="15" thickBot="1">
      <c r="O124" s="56"/>
      <c r="P124" s="57"/>
    </row>
    <row r="125" spans="2:22">
      <c r="B125" s="94"/>
      <c r="C125" s="20"/>
      <c r="D125" s="20"/>
      <c r="E125" s="20"/>
      <c r="F125" s="19"/>
      <c r="G125" s="20"/>
      <c r="H125" s="20"/>
      <c r="I125" s="20"/>
      <c r="J125" s="19"/>
      <c r="K125" s="21"/>
      <c r="O125" s="54"/>
      <c r="P125" s="55"/>
    </row>
    <row r="126" spans="2:22">
      <c r="B126" s="95" t="s">
        <v>643</v>
      </c>
      <c r="C126" s="22"/>
      <c r="D126" s="22"/>
      <c r="E126" s="22"/>
      <c r="F126" s="23"/>
      <c r="G126" s="22"/>
      <c r="H126" s="22"/>
      <c r="I126" s="22"/>
      <c r="J126" s="23"/>
      <c r="K126" s="24"/>
    </row>
    <row r="127" spans="2:22">
      <c r="B127" s="96"/>
      <c r="C127" s="22" t="s">
        <v>644</v>
      </c>
      <c r="D127" s="22"/>
      <c r="E127" s="22"/>
      <c r="F127" s="23"/>
      <c r="G127" s="22"/>
      <c r="H127" s="22"/>
      <c r="I127" s="22"/>
      <c r="J127" s="23"/>
      <c r="K127" s="24"/>
      <c r="N127" s="17" t="s">
        <v>645</v>
      </c>
      <c r="O127" s="35" t="s">
        <v>397</v>
      </c>
      <c r="P127" s="36"/>
    </row>
    <row r="128" spans="2:22">
      <c r="B128" s="96"/>
      <c r="C128" s="22" t="s">
        <v>646</v>
      </c>
      <c r="D128" s="22"/>
      <c r="E128" s="22"/>
      <c r="F128" s="23"/>
      <c r="G128" s="22"/>
      <c r="H128" s="22"/>
      <c r="I128" s="22"/>
      <c r="J128" s="23"/>
      <c r="K128" s="24"/>
      <c r="O128" s="37" t="s">
        <v>441</v>
      </c>
      <c r="P128" s="38"/>
    </row>
    <row r="129" spans="2:17">
      <c r="B129" s="96"/>
      <c r="C129" s="22" t="s">
        <v>647</v>
      </c>
      <c r="D129" s="22"/>
      <c r="E129" s="22"/>
      <c r="F129" s="23"/>
      <c r="G129" s="22"/>
      <c r="H129" s="22"/>
      <c r="I129" s="22"/>
      <c r="J129" s="23"/>
      <c r="K129" s="24"/>
      <c r="O129" s="37"/>
      <c r="P129" s="38"/>
    </row>
    <row r="130" spans="2:17">
      <c r="B130" s="96"/>
      <c r="C130" s="22" t="s">
        <v>648</v>
      </c>
      <c r="D130" s="22"/>
      <c r="E130" s="22"/>
      <c r="F130" s="23"/>
      <c r="G130" s="22"/>
      <c r="H130" s="22"/>
      <c r="I130" s="22"/>
      <c r="J130" s="23"/>
      <c r="K130" s="24"/>
      <c r="O130" s="37"/>
      <c r="P130" s="38"/>
    </row>
    <row r="131" spans="2:17">
      <c r="B131" s="96"/>
      <c r="C131" s="22"/>
      <c r="D131" s="22"/>
      <c r="E131" s="22"/>
      <c r="F131" s="23"/>
      <c r="G131" s="22"/>
      <c r="H131" s="22"/>
      <c r="I131" s="22"/>
      <c r="J131" s="23"/>
      <c r="K131" s="24"/>
      <c r="O131" s="39"/>
      <c r="P131" s="40"/>
    </row>
    <row r="132" spans="2:17">
      <c r="B132" s="96"/>
      <c r="C132" s="22"/>
      <c r="D132" s="22"/>
      <c r="E132" s="22"/>
      <c r="F132" s="23"/>
      <c r="G132" s="22"/>
      <c r="H132" s="22"/>
      <c r="I132" s="22"/>
      <c r="J132" s="23"/>
      <c r="K132" s="24"/>
    </row>
    <row r="133" spans="2:17">
      <c r="B133" s="95" t="s">
        <v>649</v>
      </c>
      <c r="C133" s="22"/>
      <c r="D133" s="22"/>
      <c r="E133" s="22"/>
      <c r="F133" s="23"/>
      <c r="G133" s="22"/>
      <c r="H133" s="22"/>
      <c r="I133" s="22"/>
      <c r="J133" s="23"/>
      <c r="K133" s="24"/>
      <c r="N133" s="17" t="s">
        <v>650</v>
      </c>
      <c r="O133" s="35" t="s">
        <v>397</v>
      </c>
      <c r="P133" s="36"/>
    </row>
    <row r="134" spans="2:17">
      <c r="B134" s="96"/>
      <c r="C134" s="22" t="s">
        <v>651</v>
      </c>
      <c r="D134" s="22"/>
      <c r="E134" s="22"/>
      <c r="F134" s="23"/>
      <c r="G134" s="22"/>
      <c r="H134" s="22"/>
      <c r="I134" s="22"/>
      <c r="J134" s="23"/>
      <c r="K134" s="24"/>
      <c r="O134" s="37" t="s">
        <v>441</v>
      </c>
      <c r="P134" s="38"/>
    </row>
    <row r="135" spans="2:17">
      <c r="B135" s="96"/>
      <c r="C135" s="22" t="s">
        <v>652</v>
      </c>
      <c r="D135" s="22"/>
      <c r="E135" s="22"/>
      <c r="F135" s="23"/>
      <c r="G135" s="22"/>
      <c r="H135" s="22"/>
      <c r="I135" s="22"/>
      <c r="J135" s="23"/>
      <c r="K135" s="24"/>
      <c r="O135" s="37"/>
      <c r="P135" s="38"/>
      <c r="Q135" s="17"/>
    </row>
    <row r="136" spans="2:17">
      <c r="B136" s="96"/>
      <c r="C136" s="22" t="s">
        <v>653</v>
      </c>
      <c r="D136" s="22"/>
      <c r="E136" s="22"/>
      <c r="F136" s="23"/>
      <c r="G136" s="22"/>
      <c r="H136" s="22"/>
      <c r="I136" s="22"/>
      <c r="J136" s="23"/>
      <c r="K136" s="24"/>
      <c r="O136" s="37"/>
      <c r="P136" s="38"/>
    </row>
    <row r="137" spans="2:17">
      <c r="B137" s="96"/>
      <c r="C137" s="22"/>
      <c r="D137" s="22"/>
      <c r="E137" s="22"/>
      <c r="F137" s="23"/>
      <c r="G137" s="22"/>
      <c r="H137" s="22"/>
      <c r="I137" s="22"/>
      <c r="J137" s="23"/>
      <c r="K137" s="24"/>
      <c r="O137" s="39"/>
      <c r="P137" s="40"/>
    </row>
    <row r="138" spans="2:17">
      <c r="B138" s="96"/>
      <c r="C138" s="22"/>
      <c r="D138" s="22"/>
      <c r="E138" s="22"/>
      <c r="F138" s="23"/>
      <c r="G138" s="22"/>
      <c r="H138" s="22"/>
      <c r="I138" s="22"/>
      <c r="J138" s="23"/>
      <c r="K138" s="24"/>
    </row>
    <row r="139" spans="2:17">
      <c r="B139" s="96"/>
      <c r="C139" s="22"/>
      <c r="D139" s="22"/>
      <c r="E139" s="22"/>
      <c r="F139" s="23"/>
      <c r="G139" s="22"/>
      <c r="H139" s="22"/>
      <c r="I139" s="22"/>
      <c r="J139" s="23"/>
      <c r="K139" s="24"/>
    </row>
    <row r="140" spans="2:17">
      <c r="B140" s="96"/>
      <c r="C140" s="22"/>
      <c r="D140" s="22"/>
      <c r="E140" s="22"/>
      <c r="F140" s="23"/>
      <c r="G140" s="22"/>
      <c r="H140" s="22"/>
      <c r="I140" s="22"/>
      <c r="J140" s="23"/>
      <c r="K140" s="24"/>
    </row>
    <row r="141" spans="2:17">
      <c r="B141" s="96"/>
      <c r="C141" s="22"/>
      <c r="D141" s="22"/>
      <c r="E141" s="22"/>
      <c r="F141" s="23"/>
      <c r="G141" s="22"/>
      <c r="H141" s="22"/>
      <c r="I141" s="22"/>
      <c r="J141" s="23"/>
      <c r="K141" s="24"/>
    </row>
    <row r="142" spans="2:17">
      <c r="B142" s="96"/>
      <c r="C142" s="22"/>
      <c r="D142" s="22"/>
      <c r="E142" s="22"/>
      <c r="F142" s="23"/>
      <c r="G142" s="22"/>
      <c r="H142" s="22"/>
      <c r="I142" s="22"/>
      <c r="J142" s="23"/>
      <c r="K142" s="24"/>
    </row>
    <row r="143" spans="2:17" ht="15" thickBot="1">
      <c r="B143" s="97"/>
      <c r="C143" s="26"/>
      <c r="D143" s="26"/>
      <c r="E143" s="26"/>
      <c r="F143" s="25"/>
      <c r="G143" s="26"/>
      <c r="H143" s="26"/>
      <c r="I143" s="26"/>
      <c r="J143" s="25"/>
      <c r="K143" s="27"/>
    </row>
  </sheetData>
  <sheetProtection algorithmName="SHA-512" hashValue="Z25FW65ENm/CntstXCCSbzXAQ5e5yJcBDkdAPgM3ZtKNQYrzhc6dQ0khU97pPaT1Wp5lMmByIhqfQ2gPxJ28kg==" saltValue="PvlRZhWPknd8z0qH0rTYVw==" spinCount="100000" sheet="1" objects="1" scenarios="1"/>
  <pageMargins left="0.19685039370078741" right="0.19685039370078741" top="0.74803149606299213" bottom="0.74803149606299213" header="0.31496062992125984" footer="0.31496062992125984"/>
  <pageSetup paperSize="8" scale="3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FB463CB3A60A4A963E7B0C02502D48" ma:contentTypeVersion="17" ma:contentTypeDescription="Create a new document." ma:contentTypeScope="" ma:versionID="229eb4ac8698e5b2f0f353240dd49b12">
  <xsd:schema xmlns:xsd="http://www.w3.org/2001/XMLSchema" xmlns:xs="http://www.w3.org/2001/XMLSchema" xmlns:p="http://schemas.microsoft.com/office/2006/metadata/properties" xmlns:ns2="eeadc141-380f-4fed-986d-05cc4ec2f7cc" xmlns:ns3="594a9302-cb40-4ea2-b49d-3547dabd3d76" targetNamespace="http://schemas.microsoft.com/office/2006/metadata/properties" ma:root="true" ma:fieldsID="3c7a3dbffa94dca75ca960b01a96ca34" ns2:_="" ns3:_="">
    <xsd:import namespace="eeadc141-380f-4fed-986d-05cc4ec2f7cc"/>
    <xsd:import namespace="594a9302-cb40-4ea2-b49d-3547dabd3d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dc141-380f-4fed-986d-05cc4ec2f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d35d639-15fd-440f-95bd-7c15c80664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4a9302-cb40-4ea2-b49d-3547dabd3d7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3f39f4-ce21-4bf0-b5d8-4ce768c637c1}" ma:internalName="TaxCatchAll" ma:showField="CatchAllData" ma:web="594a9302-cb40-4ea2-b49d-3547dabd3d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94a9302-cb40-4ea2-b49d-3547dabd3d76" xsi:nil="true"/>
    <lcf76f155ced4ddcb4097134ff3c332f xmlns="eeadc141-380f-4fed-986d-05cc4ec2f7c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0725E9-FC87-455F-BA86-0FD231F3B24F}">
  <ds:schemaRefs>
    <ds:schemaRef ds:uri="http://schemas.microsoft.com/sharepoint/v3/contenttype/forms"/>
  </ds:schemaRefs>
</ds:datastoreItem>
</file>

<file path=customXml/itemProps2.xml><?xml version="1.0" encoding="utf-8"?>
<ds:datastoreItem xmlns:ds="http://schemas.openxmlformats.org/officeDocument/2006/customXml" ds:itemID="{D899A1E4-FF8A-4713-8CF2-5ADAC2CB2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dc141-380f-4fed-986d-05cc4ec2f7cc"/>
    <ds:schemaRef ds:uri="594a9302-cb40-4ea2-b49d-3547dabd3d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0BF288-0B49-4BF1-866B-938CDD43AB74}">
  <ds:schemaRefs>
    <ds:schemaRef ds:uri="http://purl.org/dc/dcmitype/"/>
    <ds:schemaRef ds:uri="http://schemas.microsoft.com/office/infopath/2007/PartnerControls"/>
    <ds:schemaRef ds:uri="http://schemas.microsoft.com/office/2006/metadata/properties"/>
    <ds:schemaRef ds:uri="http://purl.org/dc/elements/1.1/"/>
    <ds:schemaRef ds:uri="http://www.w3.org/XML/1998/namespace"/>
    <ds:schemaRef ds:uri="http://schemas.openxmlformats.org/package/2006/metadata/core-properties"/>
    <ds:schemaRef ds:uri="eeadc141-380f-4fed-986d-05cc4ec2f7cc"/>
    <ds:schemaRef ds:uri="http://schemas.microsoft.com/office/2006/documentManagement/types"/>
    <ds:schemaRef ds:uri="594a9302-cb40-4ea2-b49d-3547dabd3d7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Assessment Tool User Guide</vt:lpstr>
      <vt:lpstr>Practice Screening Tool</vt:lpstr>
      <vt:lpstr>Workforce</vt:lpstr>
      <vt:lpstr> Staff DOB</vt:lpstr>
      <vt:lpstr>Dropdowns</vt:lpstr>
      <vt:lpstr>Dropdowns!Aqua</vt:lpstr>
      <vt:lpstr>Dropdowns!CQC</vt:lpstr>
      <vt:lpstr>Dropdowns!Green</vt:lpstr>
      <vt:lpstr>Dropdowns!Grey</vt:lpstr>
      <vt:lpstr>Dropdowns!lilac</vt:lpstr>
      <vt:lpstr>Dropdowns!Lime</vt:lpstr>
      <vt:lpstr>Dropdowns!orange</vt:lpstr>
      <vt:lpstr>Dropdowns!Pale_Blue</vt:lpstr>
      <vt:lpstr>Dropdowns!palepink</vt:lpstr>
      <vt:lpstr>Dropdowns!Pink</vt:lpstr>
      <vt:lpstr>Dropdowns!Purple</vt:lpstr>
      <vt:lpstr>Dropdowns!Red</vt:lpstr>
      <vt:lpstr>Dropdowns!Royal_Blue</vt:lpstr>
      <vt:lpstr>Dropdowns!score_1</vt:lpstr>
      <vt:lpstr>Dropdowns!Yellow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Thornley</dc:creator>
  <cp:keywords/>
  <dc:description/>
  <cp:lastModifiedBy>Helene Clark</cp:lastModifiedBy>
  <cp:revision/>
  <dcterms:created xsi:type="dcterms:W3CDTF">2016-04-07T14:59:24Z</dcterms:created>
  <dcterms:modified xsi:type="dcterms:W3CDTF">2023-07-24T12:33:23Z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0x01010013FB463CB3A60A4A963E7B0C02502D48</vt:lpwstr>
  </property>
  <property fmtid="{D5CDD505-2E9C-101B-9397-08002B2CF9AE}" pid="3" name="MediaServiceImageTags">
    <vt:lpwstr/>
  </property>
</Properties>
</file>